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570" windowHeight="9315" activeTab="0"/>
  </bookViews>
  <sheets>
    <sheet name="Allgemein" sheetId="1" r:id="rId1"/>
    <sheet name="Gesamtspielerliste Klassik" sheetId="2" r:id="rId2"/>
    <sheet name="1. Mannschaft Klassik" sheetId="3" r:id="rId3"/>
    <sheet name="2. Mannschaft Klassik" sheetId="4" r:id="rId4"/>
    <sheet name="3. Mannschaft Klassik" sheetId="5" r:id="rId5"/>
    <sheet name="Gesamtspielerliste Dreiband" sheetId="6" r:id="rId6"/>
    <sheet name="1. Mannschaft Dreiband" sheetId="7" r:id="rId7"/>
    <sheet name="2. Mannschaft Dreiband" sheetId="8" r:id="rId8"/>
    <sheet name="3. Mannschaft Dreiband" sheetId="9" r:id="rId9"/>
  </sheets>
  <definedNames/>
  <calcPr fullCalcOnLoad="1"/>
</workbook>
</file>

<file path=xl/sharedStrings.xml><?xml version="1.0" encoding="utf-8"?>
<sst xmlns="http://schemas.openxmlformats.org/spreadsheetml/2006/main" count="347" uniqueCount="84">
  <si>
    <t>Mitglied der Deutschen Billard-Union und des Billard-Verbandes Nordrhein-Westfalen</t>
  </si>
  <si>
    <t>Billard-Verband Westfalen (BVW) e.V.</t>
  </si>
  <si>
    <t>M e l d e f o r m u l a r</t>
  </si>
  <si>
    <t>Zur Mannschaftsmeldung für die auf Landesverbandsebene stattfindende</t>
  </si>
  <si>
    <t xml:space="preserve">Mannschaftsmeisterschaft </t>
  </si>
  <si>
    <t>Saison</t>
  </si>
  <si>
    <t>Alle Mannschaftsmeldungen müssen zum festgelegten Termin</t>
  </si>
  <si>
    <t>beim Landessportwart vorliegen.</t>
  </si>
  <si>
    <t>Die Meldeformulare sind über den zuständigen Regionalsportwart einzureichen,</t>
  </si>
  <si>
    <t>der die Richtigkeit der Mannschaftsmeldung bestätigt.</t>
  </si>
  <si>
    <t>Regionalverband:</t>
  </si>
  <si>
    <t>Zu- und Vorname</t>
  </si>
  <si>
    <t>Datum:</t>
  </si>
  <si>
    <t>GD</t>
  </si>
  <si>
    <t>2000 Points :</t>
  </si>
  <si>
    <t>Gesamtdurchschnitt = 8000 / Gesamtaufnahmen</t>
  </si>
  <si>
    <t>Gesamtaufnahmen:</t>
  </si>
  <si>
    <t>Aufnahmen</t>
  </si>
  <si>
    <t>Vereinsname:</t>
  </si>
  <si>
    <t>Spielstätte</t>
  </si>
  <si>
    <t>Telefon:</t>
  </si>
  <si>
    <t>Fax:</t>
  </si>
  <si>
    <t>1.Dreiband</t>
  </si>
  <si>
    <t>2.Dreiband</t>
  </si>
  <si>
    <t>3.Dreiband</t>
  </si>
  <si>
    <t>4.Dreiband</t>
  </si>
  <si>
    <t>M e l d e f o r m u l a r e</t>
  </si>
  <si>
    <t>Termine, an den nicht gespielt werden kann:</t>
  </si>
  <si>
    <t>(1.Termin)</t>
  </si>
  <si>
    <t>(2. Termin)</t>
  </si>
  <si>
    <t>Mannschaft:</t>
  </si>
  <si>
    <t>1. Brett</t>
  </si>
  <si>
    <t>2. Brett</t>
  </si>
  <si>
    <t>3. Brett</t>
  </si>
  <si>
    <t>Mobil:</t>
  </si>
  <si>
    <t>Mannschaftsmeisterschaften auf dem Turnierbillard</t>
  </si>
  <si>
    <t>Dreiband kleines Billard</t>
  </si>
  <si>
    <t>Mannschaftsaufstellung - nur Stammspieler:</t>
  </si>
  <si>
    <t>Mannschaftsführer:</t>
  </si>
  <si>
    <t>Wochentage, an den bevorzugt gespielt werden soll</t>
  </si>
  <si>
    <t>Freitag, Samstag, Sonntag</t>
  </si>
  <si>
    <t>Startzeit am Samstag bei Heimspielen</t>
  </si>
  <si>
    <t>15:00 oder 18:00 Uhr</t>
  </si>
  <si>
    <t>Klassik - kleines Billard</t>
  </si>
  <si>
    <t>4. Brett</t>
  </si>
  <si>
    <t>stehen. In Partien gleicher Partieform muss diese Reihenfolge eingehalten werden.</t>
  </si>
  <si>
    <t>Zwischen unterscheidlichen Partieformen kann gewechselt werden.</t>
  </si>
  <si>
    <t>1.</t>
  </si>
  <si>
    <t>2.</t>
  </si>
  <si>
    <t>3.</t>
  </si>
  <si>
    <t>Kontakt zum Sportwart soll erfolgen über</t>
  </si>
  <si>
    <t>Sportwart:</t>
  </si>
  <si>
    <t>E-Mail:</t>
  </si>
  <si>
    <t>Postanschrift:</t>
  </si>
  <si>
    <t>Spielstätte:</t>
  </si>
  <si>
    <t>Auf dem Turnierbillard meldet der Verein</t>
  </si>
  <si>
    <t>Mannschaften Dreiband</t>
  </si>
  <si>
    <t>Mannschaften Klassik (Frei - Mehrkampf)</t>
  </si>
  <si>
    <t>Schliesstage:</t>
  </si>
  <si>
    <t>(sofern Gaststätte)</t>
  </si>
  <si>
    <t>Anzahl Billards:</t>
  </si>
  <si>
    <t>Turnierbillards:</t>
  </si>
  <si>
    <t>Matchbillards:</t>
  </si>
  <si>
    <t>BV Westfalen e.V.</t>
  </si>
  <si>
    <t xml:space="preserve">Meldung aller Spieler nach GD </t>
  </si>
  <si>
    <t>Freie Partie &amp; Mehrkampf</t>
  </si>
  <si>
    <t>Nr.</t>
  </si>
  <si>
    <t>Name</t>
  </si>
  <si>
    <t>Vorname</t>
  </si>
  <si>
    <t>Mannschaft</t>
  </si>
  <si>
    <t>Meldung für:</t>
  </si>
  <si>
    <t>Dreiband</t>
  </si>
  <si>
    <t>ausreichen, können die zusätzlichen Tabellenblätter als Kopien der bestehenden Blätter erzeugt werden.</t>
  </si>
  <si>
    <t>Sollten die Anzahl der Tabellenblätter für die Mannschaftsmeldungen oder die Zeilen in den Gesamtspielerlisten nicht</t>
  </si>
  <si>
    <t>Dazu klicke man mit der rechten Maustaste auf die Lasche mit dem Tabellenblattnamen und wähle in Popup-Menü</t>
  </si>
  <si>
    <t xml:space="preserve"> "Verschieben oder kopieren…", setze das Häkchen bei Kopie und erzeuge die Kopie an gewünschter Stelle.</t>
  </si>
  <si>
    <t>Bemerkungen:</t>
  </si>
  <si>
    <t>Ersatzspieler stehen, nach GD sortiert, auf der Gesamtspielerliste "Klassik". Es darf nur in der dort beschrie-</t>
  </si>
  <si>
    <t xml:space="preserve">benen Reihenfolge angetreten werden, die dem Mannschaftspass zu entnehmen ist. Ein Ersatzspieler darf </t>
  </si>
  <si>
    <t>GD-stärker sein, als der Spieler, den er ersetzt. Alle weiteren am gleichen Spieltag zum Einsatz kommenden</t>
  </si>
  <si>
    <t xml:space="preserve">Sportler müssen GD-schwächer sein und im Mannschaftspass unterhalb der verhinderten Stammspieler </t>
  </si>
  <si>
    <t>Ersatzspieler stehen, nach GD sortiert, auf der Gesamtspielerliste "Dreiband". Es darf nur in der dort beschrie-</t>
  </si>
  <si>
    <t>benen Reihenfolge angetreten werden, die dem Mannschaftspass zu entnehmen ist. Ein Ersatzspieler darf</t>
  </si>
  <si>
    <t>Sportler müssen GD-schwächer sein und im Mannschaftspass unterhalb der verhinderten Stammspieler stehen.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</si>
</sst>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\V\D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53">
    <font>
      <sz val="10"/>
      <name val="Arial"/>
      <family val="0"/>
    </font>
    <font>
      <sz val="10"/>
      <name val="BankGothic Md BT"/>
      <family val="2"/>
    </font>
    <font>
      <sz val="20"/>
      <name val="BankGothic Md BT"/>
      <family val="2"/>
    </font>
    <font>
      <sz val="8"/>
      <name val="BankGothic Lt BT"/>
      <family val="2"/>
    </font>
    <font>
      <sz val="14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4" fontId="7" fillId="0" borderId="1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0" fillId="0" borderId="11" xfId="0" applyNumberFormat="1" applyBorder="1" applyAlignment="1" applyProtection="1">
      <alignment horizontal="right"/>
      <protection/>
    </xf>
    <xf numFmtId="165" fontId="0" fillId="0" borderId="12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14" fontId="11" fillId="0" borderId="10" xfId="0" applyNumberFormat="1" applyFont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/>
      <protection locked="0"/>
    </xf>
    <xf numFmtId="14" fontId="12" fillId="0" borderId="15" xfId="0" applyNumberFormat="1" applyFont="1" applyBorder="1" applyAlignment="1" applyProtection="1">
      <alignment/>
      <protection locked="0"/>
    </xf>
    <xf numFmtId="165" fontId="13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13" fillId="0" borderId="13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14" fontId="1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2" fontId="11" fillId="0" borderId="17" xfId="0" applyNumberFormat="1" applyFont="1" applyBorder="1" applyAlignment="1" applyProtection="1">
      <alignment horizontal="center"/>
      <protection locked="0"/>
    </xf>
    <xf numFmtId="1" fontId="11" fillId="0" borderId="17" xfId="0" applyNumberFormat="1" applyFont="1" applyBorder="1" applyAlignment="1" applyProtection="1">
      <alignment horizontal="center"/>
      <protection locked="0"/>
    </xf>
    <xf numFmtId="1" fontId="11" fillId="0" borderId="18" xfId="0" applyNumberFormat="1" applyFont="1" applyBorder="1" applyAlignment="1" applyProtection="1">
      <alignment horizontal="center"/>
      <protection locked="0"/>
    </xf>
    <xf numFmtId="2" fontId="11" fillId="0" borderId="19" xfId="0" applyNumberFormat="1" applyFont="1" applyBorder="1" applyAlignment="1" applyProtection="1">
      <alignment horizontal="center"/>
      <protection locked="0"/>
    </xf>
    <xf numFmtId="1" fontId="11" fillId="0" borderId="20" xfId="0" applyNumberFormat="1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left"/>
      <protection locked="0"/>
    </xf>
    <xf numFmtId="1" fontId="11" fillId="0" borderId="17" xfId="0" applyNumberFormat="1" applyFont="1" applyBorder="1" applyAlignment="1" applyProtection="1">
      <alignment/>
      <protection locked="0"/>
    </xf>
    <xf numFmtId="1" fontId="11" fillId="0" borderId="18" xfId="0" applyNumberFormat="1" applyFont="1" applyBorder="1" applyAlignment="1" applyProtection="1">
      <alignment/>
      <protection locked="0"/>
    </xf>
    <xf numFmtId="1" fontId="11" fillId="0" borderId="20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5" fontId="11" fillId="0" borderId="17" xfId="0" applyNumberFormat="1" applyFont="1" applyBorder="1" applyAlignment="1" applyProtection="1">
      <alignment horizontal="center"/>
      <protection locked="0"/>
    </xf>
    <xf numFmtId="165" fontId="11" fillId="0" borderId="19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19050</xdr:rowOff>
    </xdr:from>
    <xdr:to>
      <xdr:col>4</xdr:col>
      <xdr:colOff>990600</xdr:colOff>
      <xdr:row>5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9050"/>
          <a:ext cx="1371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19050</xdr:rowOff>
    </xdr:from>
    <xdr:to>
      <xdr:col>4</xdr:col>
      <xdr:colOff>990600</xdr:colOff>
      <xdr:row>5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9050"/>
          <a:ext cx="1371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C11" sqref="C11:H11"/>
    </sheetView>
  </sheetViews>
  <sheetFormatPr defaultColWidth="11.57421875" defaultRowHeight="12.75"/>
  <cols>
    <col min="1" max="1" width="11.57421875" style="2" customWidth="1"/>
    <col min="2" max="2" width="15.00390625" style="2" customWidth="1"/>
    <col min="3" max="7" width="11.57421875" style="2" customWidth="1"/>
    <col min="8" max="8" width="12.57421875" style="2" bestFit="1" customWidth="1"/>
    <col min="9" max="16384" width="11.57421875" style="2" customWidth="1"/>
  </cols>
  <sheetData>
    <row r="1" spans="4:8" ht="26.25">
      <c r="D1" s="4" t="s">
        <v>1</v>
      </c>
      <c r="G1" s="5"/>
      <c r="H1" s="5"/>
    </row>
    <row r="2" spans="4:8" ht="12.75">
      <c r="D2" s="6" t="s">
        <v>0</v>
      </c>
      <c r="F2" s="7"/>
      <c r="G2" s="5"/>
      <c r="H2" s="5"/>
    </row>
    <row r="3" spans="4:8" ht="12.75">
      <c r="D3" s="5"/>
      <c r="G3" s="5"/>
      <c r="H3" s="5"/>
    </row>
    <row r="4" spans="3:8" ht="14.25" thickBot="1">
      <c r="C4" s="67" t="s">
        <v>26</v>
      </c>
      <c r="D4" s="67"/>
      <c r="E4" s="67"/>
      <c r="G4" s="5"/>
      <c r="H4" s="5"/>
    </row>
    <row r="5" spans="4:8" ht="13.5" thickTop="1">
      <c r="D5" s="5"/>
      <c r="G5" s="5"/>
      <c r="H5" s="5"/>
    </row>
    <row r="6" spans="1:8" ht="18">
      <c r="A6" s="8" t="s">
        <v>3</v>
      </c>
      <c r="D6" s="5"/>
      <c r="G6" s="5"/>
      <c r="H6" s="5"/>
    </row>
    <row r="7" spans="1:8" ht="18">
      <c r="A7" s="8" t="s">
        <v>35</v>
      </c>
      <c r="D7" s="28"/>
      <c r="E7" s="28"/>
      <c r="F7" s="28"/>
      <c r="G7" s="10" t="s">
        <v>5</v>
      </c>
      <c r="H7" s="85" t="str">
        <f ca="1">CONCATENATE(YEAR(TODAY()),"/",YEAR(TODAY())+1)</f>
        <v>2016/2017</v>
      </c>
    </row>
    <row r="8" spans="1:8" ht="18">
      <c r="A8" s="8" t="s">
        <v>6</v>
      </c>
      <c r="D8" s="5"/>
      <c r="G8" s="5"/>
      <c r="H8" s="20" t="str">
        <f ca="1">CONCATENATE("25.06.",YEAR(TODAY()))</f>
        <v>25.06.2016</v>
      </c>
    </row>
    <row r="9" spans="1:8" ht="18">
      <c r="A9" s="8" t="s">
        <v>7</v>
      </c>
      <c r="D9" s="5"/>
      <c r="G9" s="5"/>
      <c r="H9" s="5"/>
    </row>
    <row r="10" spans="1:8" ht="18">
      <c r="A10" s="8"/>
      <c r="D10" s="5"/>
      <c r="G10" s="5"/>
      <c r="H10" s="5"/>
    </row>
    <row r="11" spans="1:8" ht="27.75" customHeight="1" thickBot="1">
      <c r="A11" s="1" t="s">
        <v>10</v>
      </c>
      <c r="C11" s="64"/>
      <c r="D11" s="64"/>
      <c r="E11" s="64"/>
      <c r="F11" s="64"/>
      <c r="G11" s="64"/>
      <c r="H11" s="64"/>
    </row>
    <row r="12" spans="1:8" ht="27.75" customHeight="1" thickBot="1">
      <c r="A12" s="1" t="s">
        <v>18</v>
      </c>
      <c r="C12" s="64"/>
      <c r="D12" s="64"/>
      <c r="E12" s="64"/>
      <c r="F12" s="64"/>
      <c r="G12" s="64"/>
      <c r="H12" s="64"/>
    </row>
    <row r="13" spans="1:8" ht="27.75" customHeight="1" thickBot="1">
      <c r="A13" s="1" t="s">
        <v>54</v>
      </c>
      <c r="C13" s="68"/>
      <c r="D13" s="68"/>
      <c r="E13" s="68"/>
      <c r="F13" s="68"/>
      <c r="G13" s="68"/>
      <c r="H13" s="68"/>
    </row>
    <row r="14" spans="1:8" ht="27.75" customHeight="1" thickBot="1">
      <c r="A14" s="1"/>
      <c r="C14" s="68"/>
      <c r="D14" s="68"/>
      <c r="E14" s="68"/>
      <c r="F14" s="68"/>
      <c r="G14" s="68"/>
      <c r="H14" s="68"/>
    </row>
    <row r="15" spans="1:8" ht="27.75" customHeight="1" thickBot="1">
      <c r="A15" s="1" t="s">
        <v>20</v>
      </c>
      <c r="C15" s="63"/>
      <c r="D15" s="63"/>
      <c r="E15" s="63"/>
      <c r="F15" s="3" t="s">
        <v>21</v>
      </c>
      <c r="G15" s="63"/>
      <c r="H15" s="63"/>
    </row>
    <row r="16" spans="1:8" ht="27.75" customHeight="1" thickBot="1">
      <c r="A16" s="1" t="s">
        <v>52</v>
      </c>
      <c r="C16" s="64"/>
      <c r="D16" s="64"/>
      <c r="E16" s="64"/>
      <c r="F16" s="64"/>
      <c r="G16" s="64"/>
      <c r="H16" s="64"/>
    </row>
    <row r="17" spans="1:8" ht="27.75" customHeight="1" thickBot="1">
      <c r="A17" s="1" t="s">
        <v>60</v>
      </c>
      <c r="C17" s="66" t="s">
        <v>61</v>
      </c>
      <c r="D17" s="66"/>
      <c r="E17" s="32"/>
      <c r="F17" s="66" t="s">
        <v>62</v>
      </c>
      <c r="G17" s="66"/>
      <c r="H17" s="32"/>
    </row>
    <row r="18" spans="1:8" ht="27.75" customHeight="1" thickBot="1">
      <c r="A18" s="1" t="s">
        <v>58</v>
      </c>
      <c r="C18" s="36" t="s">
        <v>59</v>
      </c>
      <c r="D18" s="33"/>
      <c r="E18" s="33"/>
      <c r="F18" s="63"/>
      <c r="G18" s="63"/>
      <c r="H18" s="65"/>
    </row>
    <row r="19" spans="1:8" ht="27.75" customHeight="1" thickBot="1">
      <c r="A19" s="1" t="s">
        <v>53</v>
      </c>
      <c r="C19" s="64"/>
      <c r="D19" s="64"/>
      <c r="E19" s="64"/>
      <c r="F19" s="64"/>
      <c r="G19" s="64"/>
      <c r="H19" s="64"/>
    </row>
    <row r="20" spans="1:8" ht="27.75" customHeight="1" thickBot="1">
      <c r="A20" s="1"/>
      <c r="C20" s="64"/>
      <c r="D20" s="64"/>
      <c r="E20" s="64"/>
      <c r="F20" s="64"/>
      <c r="G20" s="64"/>
      <c r="H20" s="64"/>
    </row>
    <row r="21" spans="1:8" ht="27.75" customHeight="1" thickBot="1">
      <c r="A21" s="1" t="s">
        <v>20</v>
      </c>
      <c r="C21" s="63"/>
      <c r="D21" s="63"/>
      <c r="E21" s="63"/>
      <c r="F21" s="3" t="s">
        <v>21</v>
      </c>
      <c r="G21" s="63"/>
      <c r="H21" s="63"/>
    </row>
    <row r="22" spans="1:8" ht="27.75" customHeight="1" thickBot="1">
      <c r="A22" s="1" t="s">
        <v>52</v>
      </c>
      <c r="C22" s="64"/>
      <c r="D22" s="64"/>
      <c r="E22" s="64"/>
      <c r="F22" s="64"/>
      <c r="G22" s="64"/>
      <c r="H22" s="64"/>
    </row>
    <row r="23" spans="3:8" ht="27.75" customHeight="1">
      <c r="C23" s="31"/>
      <c r="D23" s="17"/>
      <c r="E23" s="31"/>
      <c r="F23" s="31"/>
      <c r="G23" s="17"/>
      <c r="H23" s="17"/>
    </row>
    <row r="24" spans="1:8" ht="27.75" customHeight="1" thickBot="1">
      <c r="A24" s="1" t="s">
        <v>51</v>
      </c>
      <c r="C24" s="64"/>
      <c r="D24" s="64"/>
      <c r="E24" s="64"/>
      <c r="F24" s="64"/>
      <c r="G24" s="64"/>
      <c r="H24" s="64"/>
    </row>
    <row r="25" spans="1:8" ht="27.75" customHeight="1" thickBot="1">
      <c r="A25" s="1" t="s">
        <v>20</v>
      </c>
      <c r="C25" s="63"/>
      <c r="D25" s="63"/>
      <c r="E25" s="63"/>
      <c r="F25" s="3" t="s">
        <v>34</v>
      </c>
      <c r="G25" s="63"/>
      <c r="H25" s="63"/>
    </row>
    <row r="26" spans="1:8" ht="27.75" customHeight="1" thickBot="1">
      <c r="A26" s="1" t="s">
        <v>52</v>
      </c>
      <c r="C26" s="64"/>
      <c r="D26" s="64"/>
      <c r="E26" s="64"/>
      <c r="F26" s="64"/>
      <c r="G26" s="64"/>
      <c r="H26" s="64"/>
    </row>
    <row r="27" spans="1:8" ht="27.75" customHeight="1" thickBot="1">
      <c r="A27" s="1" t="s">
        <v>50</v>
      </c>
      <c r="C27" s="33"/>
      <c r="D27" s="33"/>
      <c r="E27" s="33"/>
      <c r="F27" s="65"/>
      <c r="G27" s="65"/>
      <c r="H27" s="65"/>
    </row>
    <row r="29" spans="1:6" ht="15.75" thickBot="1">
      <c r="A29" s="1" t="s">
        <v>55</v>
      </c>
      <c r="E29" s="34"/>
      <c r="F29" s="27" t="s">
        <v>57</v>
      </c>
    </row>
    <row r="30" spans="1:6" ht="13.5" thickBot="1">
      <c r="A30" s="27"/>
      <c r="E30" s="34"/>
      <c r="F30" s="27" t="s">
        <v>56</v>
      </c>
    </row>
    <row r="31" ht="12.75">
      <c r="A31" s="27"/>
    </row>
    <row r="32" ht="12.75">
      <c r="A32" s="27" t="s">
        <v>73</v>
      </c>
    </row>
    <row r="33" ht="12.75">
      <c r="A33" s="27" t="s">
        <v>72</v>
      </c>
    </row>
    <row r="34" ht="12.75">
      <c r="A34" s="27" t="s">
        <v>74</v>
      </c>
    </row>
    <row r="35" ht="12.75">
      <c r="A35" s="27" t="s">
        <v>75</v>
      </c>
    </row>
    <row r="53" ht="12.75">
      <c r="A53" s="21"/>
    </row>
  </sheetData>
  <sheetProtection password="CBC3" sheet="1" objects="1" scenarios="1" selectLockedCells="1"/>
  <mergeCells count="21">
    <mergeCell ref="C4:E4"/>
    <mergeCell ref="C11:H11"/>
    <mergeCell ref="C12:H12"/>
    <mergeCell ref="C13:H13"/>
    <mergeCell ref="C14:H14"/>
    <mergeCell ref="C22:H22"/>
    <mergeCell ref="C15:E15"/>
    <mergeCell ref="G15:H15"/>
    <mergeCell ref="C16:H16"/>
    <mergeCell ref="F18:H18"/>
    <mergeCell ref="C17:D17"/>
    <mergeCell ref="F17:G17"/>
    <mergeCell ref="C24:H24"/>
    <mergeCell ref="C20:H20"/>
    <mergeCell ref="C25:E25"/>
    <mergeCell ref="C19:H19"/>
    <mergeCell ref="C26:H26"/>
    <mergeCell ref="C21:E21"/>
    <mergeCell ref="G21:H21"/>
    <mergeCell ref="F27:H27"/>
    <mergeCell ref="G25:H25"/>
  </mergeCells>
  <dataValidations count="4">
    <dataValidation type="list" showInputMessage="1" showErrorMessage="1" sqref="F27:H27">
      <formula1>"nur über eMail, über Fax, per Post, als eMail und Fax"</formula1>
    </dataValidation>
    <dataValidation type="whole" showInputMessage="1" showErrorMessage="1" sqref="E29:E30">
      <formula1>0</formula1>
      <formula2>5</formula2>
    </dataValidation>
    <dataValidation type="list" allowBlank="1" showInputMessage="1" showErrorMessage="1" sqref="H18 F18:G18">
      <formula1>"kein Schließtag am Wochenende,Freitag,Samstag,Sonntag"</formula1>
    </dataValidation>
    <dataValidation type="whole" showInputMessage="1" showErrorMessage="1" sqref="H17 E17">
      <formula1>0</formula1>
      <formula2>6</formula2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  <oleObjects>
    <oleObject progId="CorelPHOTOPAINT.Image.13" shapeId="5084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9" sqref="A9:IV38"/>
    </sheetView>
  </sheetViews>
  <sheetFormatPr defaultColWidth="11.57421875" defaultRowHeight="12.75"/>
  <cols>
    <col min="1" max="1" width="8.7109375" style="2" customWidth="1"/>
    <col min="2" max="3" width="25.7109375" style="2" customWidth="1"/>
    <col min="4" max="4" width="11.7109375" style="2" customWidth="1"/>
    <col min="5" max="5" width="15.7109375" style="2" customWidth="1"/>
    <col min="6" max="16384" width="11.57421875" style="2" customWidth="1"/>
  </cols>
  <sheetData>
    <row r="1" spans="1:5" ht="21.75" customHeight="1">
      <c r="A1" s="69" t="s">
        <v>63</v>
      </c>
      <c r="B1" s="69"/>
      <c r="C1" s="69"/>
      <c r="D1" s="69"/>
      <c r="E1" s="37"/>
    </row>
    <row r="2" spans="1:5" ht="21.75" customHeight="1">
      <c r="A2" s="70" t="s">
        <v>64</v>
      </c>
      <c r="B2" s="70"/>
      <c r="C2" s="70"/>
      <c r="D2" s="70"/>
      <c r="E2" s="37"/>
    </row>
    <row r="3" spans="1:5" ht="21.75" customHeight="1">
      <c r="A3" s="70" t="s">
        <v>65</v>
      </c>
      <c r="B3" s="70"/>
      <c r="C3" s="70"/>
      <c r="D3" s="70"/>
      <c r="E3" s="37"/>
    </row>
    <row r="4" spans="2:5" ht="17.25" customHeight="1">
      <c r="B4" s="46" t="s">
        <v>70</v>
      </c>
      <c r="C4" s="45" t="str">
        <f>Allgemein!H7</f>
        <v>2016/2017</v>
      </c>
      <c r="D4" s="45"/>
      <c r="E4" s="38"/>
    </row>
    <row r="5" spans="1:5" ht="27.75" thickBot="1">
      <c r="A5" s="71">
        <f>IF(Allgemein!C12="","",Allgemein!C12)</f>
      </c>
      <c r="B5" s="71"/>
      <c r="C5" s="71"/>
      <c r="D5" s="44"/>
      <c r="E5" s="44"/>
    </row>
    <row r="6" ht="6.75" customHeight="1" thickBot="1">
      <c r="D6" s="39"/>
    </row>
    <row r="7" spans="1:5" ht="15" customHeight="1" thickBot="1" thickTop="1">
      <c r="A7" s="40" t="s">
        <v>66</v>
      </c>
      <c r="B7" s="40" t="s">
        <v>67</v>
      </c>
      <c r="C7" s="40" t="s">
        <v>68</v>
      </c>
      <c r="D7" s="41" t="s">
        <v>13</v>
      </c>
      <c r="E7" s="40" t="s">
        <v>69</v>
      </c>
    </row>
    <row r="8" spans="1:5" ht="3" customHeight="1" thickTop="1">
      <c r="A8" s="17"/>
      <c r="B8" s="17"/>
      <c r="C8" s="17"/>
      <c r="D8" s="42"/>
      <c r="E8" s="17"/>
    </row>
    <row r="9" spans="1:5" ht="19.5" customHeight="1">
      <c r="A9" s="43">
        <v>1</v>
      </c>
      <c r="B9" s="52"/>
      <c r="C9" s="52"/>
      <c r="D9" s="47"/>
      <c r="E9" s="48"/>
    </row>
    <row r="10" spans="1:5" ht="19.5" customHeight="1">
      <c r="A10" s="43">
        <v>2</v>
      </c>
      <c r="B10" s="52"/>
      <c r="C10" s="52"/>
      <c r="D10" s="47"/>
      <c r="E10" s="48"/>
    </row>
    <row r="11" spans="1:5" ht="19.5" customHeight="1">
      <c r="A11" s="43">
        <v>3</v>
      </c>
      <c r="B11" s="52"/>
      <c r="C11" s="52"/>
      <c r="D11" s="47"/>
      <c r="E11" s="48"/>
    </row>
    <row r="12" spans="1:5" ht="19.5" customHeight="1">
      <c r="A12" s="43">
        <v>4</v>
      </c>
      <c r="B12" s="52"/>
      <c r="C12" s="52"/>
      <c r="D12" s="47"/>
      <c r="E12" s="49"/>
    </row>
    <row r="13" spans="1:5" ht="19.5" customHeight="1">
      <c r="A13" s="43">
        <v>5</v>
      </c>
      <c r="B13" s="52"/>
      <c r="C13" s="52"/>
      <c r="D13" s="50"/>
      <c r="E13" s="48"/>
    </row>
    <row r="14" spans="1:5" ht="19.5" customHeight="1">
      <c r="A14" s="43">
        <v>6</v>
      </c>
      <c r="B14" s="52"/>
      <c r="C14" s="52"/>
      <c r="D14" s="47"/>
      <c r="E14" s="48"/>
    </row>
    <row r="15" spans="1:5" ht="19.5" customHeight="1">
      <c r="A15" s="43">
        <v>7</v>
      </c>
      <c r="B15" s="52"/>
      <c r="C15" s="52"/>
      <c r="D15" s="50"/>
      <c r="E15" s="51"/>
    </row>
    <row r="16" spans="1:5" ht="19.5" customHeight="1">
      <c r="A16" s="43">
        <v>8</v>
      </c>
      <c r="B16" s="52"/>
      <c r="C16" s="52"/>
      <c r="D16" s="47"/>
      <c r="E16" s="48"/>
    </row>
    <row r="17" spans="1:5" ht="19.5" customHeight="1">
      <c r="A17" s="43">
        <v>9</v>
      </c>
      <c r="B17" s="52"/>
      <c r="C17" s="52"/>
      <c r="D17" s="47"/>
      <c r="E17" s="48"/>
    </row>
    <row r="18" spans="1:5" ht="19.5" customHeight="1">
      <c r="A18" s="43">
        <v>10</v>
      </c>
      <c r="B18" s="52"/>
      <c r="C18" s="52"/>
      <c r="D18" s="47"/>
      <c r="E18" s="48"/>
    </row>
    <row r="19" spans="1:5" ht="19.5" customHeight="1">
      <c r="A19" s="43">
        <v>11</v>
      </c>
      <c r="B19" s="52"/>
      <c r="C19" s="52"/>
      <c r="D19" s="47"/>
      <c r="E19" s="48"/>
    </row>
    <row r="20" spans="1:5" ht="19.5" customHeight="1">
      <c r="A20" s="43">
        <v>12</v>
      </c>
      <c r="B20" s="52"/>
      <c r="C20" s="52"/>
      <c r="D20" s="47"/>
      <c r="E20" s="48"/>
    </row>
    <row r="21" spans="1:5" ht="19.5" customHeight="1">
      <c r="A21" s="43">
        <v>13</v>
      </c>
      <c r="B21" s="52"/>
      <c r="C21" s="52"/>
      <c r="D21" s="47"/>
      <c r="E21" s="48"/>
    </row>
    <row r="22" spans="1:5" ht="19.5" customHeight="1">
      <c r="A22" s="43">
        <v>14</v>
      </c>
      <c r="B22" s="52"/>
      <c r="C22" s="52"/>
      <c r="D22" s="47"/>
      <c r="E22" s="48"/>
    </row>
    <row r="23" spans="1:5" ht="19.5" customHeight="1">
      <c r="A23" s="43">
        <v>15</v>
      </c>
      <c r="B23" s="52"/>
      <c r="C23" s="52"/>
      <c r="D23" s="47"/>
      <c r="E23" s="48"/>
    </row>
    <row r="24" spans="1:5" ht="19.5" customHeight="1">
      <c r="A24" s="43">
        <v>16</v>
      </c>
      <c r="B24" s="52"/>
      <c r="C24" s="52"/>
      <c r="D24" s="47"/>
      <c r="E24" s="48"/>
    </row>
    <row r="25" spans="1:5" ht="19.5" customHeight="1">
      <c r="A25" s="43">
        <v>17</v>
      </c>
      <c r="B25" s="52"/>
      <c r="C25" s="52"/>
      <c r="D25" s="47"/>
      <c r="E25" s="48"/>
    </row>
    <row r="26" spans="1:5" ht="19.5" customHeight="1">
      <c r="A26" s="43">
        <v>18</v>
      </c>
      <c r="B26" s="52"/>
      <c r="C26" s="52"/>
      <c r="D26" s="47"/>
      <c r="E26" s="48"/>
    </row>
    <row r="27" spans="1:5" ht="19.5" customHeight="1">
      <c r="A27" s="43">
        <v>19</v>
      </c>
      <c r="B27" s="52"/>
      <c r="C27" s="52"/>
      <c r="D27" s="47"/>
      <c r="E27" s="48"/>
    </row>
    <row r="28" spans="1:5" ht="19.5" customHeight="1">
      <c r="A28" s="43">
        <v>20</v>
      </c>
      <c r="B28" s="52"/>
      <c r="C28" s="52"/>
      <c r="D28" s="47"/>
      <c r="E28" s="48"/>
    </row>
    <row r="29" spans="1:5" ht="19.5" customHeight="1">
      <c r="A29" s="43">
        <v>21</v>
      </c>
      <c r="B29" s="52"/>
      <c r="C29" s="52"/>
      <c r="D29" s="47"/>
      <c r="E29" s="48"/>
    </row>
    <row r="30" spans="1:5" ht="19.5" customHeight="1">
      <c r="A30" s="43">
        <v>22</v>
      </c>
      <c r="B30" s="52"/>
      <c r="C30" s="52"/>
      <c r="D30" s="47"/>
      <c r="E30" s="48"/>
    </row>
    <row r="31" spans="1:5" ht="19.5" customHeight="1">
      <c r="A31" s="43">
        <v>23</v>
      </c>
      <c r="B31" s="52"/>
      <c r="C31" s="52"/>
      <c r="D31" s="47"/>
      <c r="E31" s="48"/>
    </row>
    <row r="32" spans="1:5" ht="19.5" customHeight="1">
      <c r="A32" s="43">
        <v>24</v>
      </c>
      <c r="B32" s="52"/>
      <c r="C32" s="52"/>
      <c r="D32" s="47"/>
      <c r="E32" s="48"/>
    </row>
    <row r="33" spans="1:5" ht="19.5" customHeight="1">
      <c r="A33" s="43">
        <v>25</v>
      </c>
      <c r="B33" s="52"/>
      <c r="C33" s="52"/>
      <c r="D33" s="47"/>
      <c r="E33" s="48"/>
    </row>
    <row r="34" spans="1:5" ht="19.5" customHeight="1">
      <c r="A34" s="43">
        <v>26</v>
      </c>
      <c r="B34" s="52"/>
      <c r="C34" s="52"/>
      <c r="D34" s="47"/>
      <c r="E34" s="48"/>
    </row>
    <row r="35" spans="1:5" ht="19.5" customHeight="1">
      <c r="A35" s="43">
        <v>27</v>
      </c>
      <c r="B35" s="52"/>
      <c r="C35" s="52"/>
      <c r="D35" s="47"/>
      <c r="E35" s="48"/>
    </row>
    <row r="36" spans="1:5" ht="19.5" customHeight="1">
      <c r="A36" s="43">
        <v>28</v>
      </c>
      <c r="B36" s="52"/>
      <c r="C36" s="52"/>
      <c r="D36" s="47"/>
      <c r="E36" s="48"/>
    </row>
    <row r="37" spans="1:5" ht="19.5" customHeight="1">
      <c r="A37" s="43">
        <v>29</v>
      </c>
      <c r="B37" s="52"/>
      <c r="C37" s="52"/>
      <c r="D37" s="47"/>
      <c r="E37" s="48"/>
    </row>
    <row r="38" spans="1:5" ht="19.5" customHeight="1">
      <c r="A38" s="43">
        <v>30</v>
      </c>
      <c r="B38" s="52"/>
      <c r="C38" s="52"/>
      <c r="D38" s="47"/>
      <c r="E38" s="48"/>
    </row>
  </sheetData>
  <sheetProtection password="CBC3" sheet="1" objects="1" scenarios="1"/>
  <mergeCells count="4">
    <mergeCell ref="A1:D1"/>
    <mergeCell ref="A2:D2"/>
    <mergeCell ref="A3:D3"/>
    <mergeCell ref="A5:C5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19" sqref="C19:H19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1.00390625" style="5" customWidth="1"/>
    <col min="8" max="8" width="16.710937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7" t="s">
        <v>2</v>
      </c>
      <c r="D4" s="67"/>
      <c r="E4" s="67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78" t="s">
        <v>43</v>
      </c>
      <c r="E7" s="78"/>
      <c r="F7" s="78"/>
      <c r="G7" s="10" t="s">
        <v>5</v>
      </c>
      <c r="H7" s="9" t="str">
        <f>Allgemein!H7</f>
        <v>2016/2017</v>
      </c>
    </row>
    <row r="8" spans="1:8" ht="15.75" customHeight="1">
      <c r="A8" s="8" t="s">
        <v>6</v>
      </c>
      <c r="H8" s="11" t="str">
        <f>Allgemein!H8</f>
        <v>25.06.2016</v>
      </c>
    </row>
    <row r="9" ht="15.75" customHeight="1">
      <c r="A9" s="8" t="s">
        <v>7</v>
      </c>
    </row>
    <row r="10" ht="15.75" customHeight="1">
      <c r="A10" s="8" t="s">
        <v>8</v>
      </c>
    </row>
    <row r="11" ht="15.75" customHeight="1">
      <c r="A11" s="8" t="s">
        <v>9</v>
      </c>
    </row>
    <row r="12" ht="6" customHeight="1">
      <c r="A12" s="8"/>
    </row>
    <row r="13" spans="1:8" ht="21.75" customHeight="1" thickBot="1">
      <c r="A13" s="1" t="s">
        <v>10</v>
      </c>
      <c r="C13" s="79" t="str">
        <f>IF(Allgemein!C11="","Bitte auf Tabellenblatt 'Allgemein' eintragen",Allgemein!C11)</f>
        <v>Bitte auf Tabellenblatt 'Allgemein' eintragen</v>
      </c>
      <c r="D13" s="79"/>
      <c r="E13" s="79"/>
      <c r="F13" s="79"/>
      <c r="G13" s="79"/>
      <c r="H13" s="79"/>
    </row>
    <row r="14" spans="1:8" ht="21.75" customHeight="1" thickBot="1">
      <c r="A14" s="1" t="s">
        <v>18</v>
      </c>
      <c r="C14" s="80" t="str">
        <f>IF(Allgemein!C12="","s.o.",Allgemein!C12)</f>
        <v>s.o.</v>
      </c>
      <c r="D14" s="80"/>
      <c r="E14" s="80"/>
      <c r="F14" s="80"/>
      <c r="G14" s="23" t="s">
        <v>30</v>
      </c>
      <c r="H14" s="24" t="s">
        <v>47</v>
      </c>
    </row>
    <row r="15" spans="1:8" ht="21.75" customHeight="1" thickBot="1">
      <c r="A15" s="1" t="s">
        <v>19</v>
      </c>
      <c r="C15" s="79" t="str">
        <f>IF(Allgemein!C13="","s.o.",Allgemein!C13)</f>
        <v>s.o.</v>
      </c>
      <c r="D15" s="79"/>
      <c r="E15" s="79"/>
      <c r="F15" s="79"/>
      <c r="G15" s="79"/>
      <c r="H15" s="79"/>
    </row>
    <row r="16" spans="1:8" ht="21.75" customHeight="1" thickBot="1">
      <c r="A16" s="1"/>
      <c r="C16" s="79" t="str">
        <f>IF(Allgemein!C14="","s.o.",Allgemein!C14)</f>
        <v>s.o.</v>
      </c>
      <c r="D16" s="79"/>
      <c r="E16" s="79"/>
      <c r="F16" s="79"/>
      <c r="G16" s="79"/>
      <c r="H16" s="79"/>
    </row>
    <row r="17" spans="1:8" ht="21.75" customHeight="1" thickBot="1">
      <c r="A17" s="1" t="s">
        <v>20</v>
      </c>
      <c r="C17" s="81" t="str">
        <f>IF(Allgemein!C12="","s.o.",IF(Allgemein!C15="","",Allgemein!C15))</f>
        <v>s.o.</v>
      </c>
      <c r="D17" s="82"/>
      <c r="E17" s="82"/>
      <c r="F17" s="3" t="s">
        <v>21</v>
      </c>
      <c r="G17" s="82" t="str">
        <f>IF(Allgemein!C12="","s.o.",IF(Allgemein!G15="","",Allgemein!G15))</f>
        <v>s.o.</v>
      </c>
      <c r="H17" s="82"/>
    </row>
    <row r="18" spans="1:8" ht="9" customHeight="1">
      <c r="A18" s="1"/>
      <c r="C18" s="75"/>
      <c r="D18" s="75"/>
      <c r="E18" s="75"/>
      <c r="F18" s="75"/>
      <c r="G18" s="75"/>
      <c r="H18" s="75"/>
    </row>
    <row r="19" spans="1:8" ht="21.75" customHeight="1" thickBot="1">
      <c r="A19" s="1" t="s">
        <v>38</v>
      </c>
      <c r="C19" s="76"/>
      <c r="D19" s="76"/>
      <c r="E19" s="76"/>
      <c r="F19" s="76"/>
      <c r="G19" s="76"/>
      <c r="H19" s="76"/>
    </row>
    <row r="20" spans="1:8" ht="21.75" customHeight="1" thickBot="1">
      <c r="A20" s="1" t="s">
        <v>20</v>
      </c>
      <c r="C20" s="73"/>
      <c r="D20" s="73"/>
      <c r="E20" s="73"/>
      <c r="F20" s="3" t="s">
        <v>34</v>
      </c>
      <c r="G20" s="73"/>
      <c r="H20" s="73"/>
    </row>
    <row r="21" spans="1:8" ht="21.75" customHeight="1" thickBot="1">
      <c r="A21" s="1" t="s">
        <v>27</v>
      </c>
      <c r="C21" s="22"/>
      <c r="D21" s="22"/>
      <c r="E21" s="25"/>
      <c r="F21" s="29" t="s">
        <v>28</v>
      </c>
      <c r="G21" s="25"/>
      <c r="H21" s="22" t="s">
        <v>29</v>
      </c>
    </row>
    <row r="22" spans="1:8" ht="21.75" customHeight="1" thickBot="1">
      <c r="A22" s="1" t="s">
        <v>39</v>
      </c>
      <c r="C22" s="29"/>
      <c r="D22" s="29"/>
      <c r="E22" s="35"/>
      <c r="F22" s="73" t="s">
        <v>40</v>
      </c>
      <c r="G22" s="73"/>
      <c r="H22" s="73"/>
    </row>
    <row r="23" spans="1:8" ht="21.75" customHeight="1" thickBot="1">
      <c r="A23" s="1" t="s">
        <v>41</v>
      </c>
      <c r="C23" s="29"/>
      <c r="D23" s="29"/>
      <c r="E23" s="35"/>
      <c r="F23" s="73" t="s">
        <v>42</v>
      </c>
      <c r="G23" s="73"/>
      <c r="H23" s="73"/>
    </row>
    <row r="24" spans="1:8" ht="21.75" customHeight="1" thickBot="1">
      <c r="A24" s="1" t="s">
        <v>76</v>
      </c>
      <c r="C24" s="76"/>
      <c r="D24" s="76"/>
      <c r="E24" s="76"/>
      <c r="F24" s="76"/>
      <c r="G24" s="76"/>
      <c r="H24" s="76"/>
    </row>
    <row r="25" spans="1:8" ht="21.75" customHeight="1" thickBot="1">
      <c r="A25" s="1"/>
      <c r="C25" s="76"/>
      <c r="D25" s="76"/>
      <c r="E25" s="76"/>
      <c r="F25" s="76"/>
      <c r="G25" s="76"/>
      <c r="H25" s="76"/>
    </row>
    <row r="26" ht="15.75" customHeight="1">
      <c r="A26" s="12" t="s">
        <v>37</v>
      </c>
    </row>
    <row r="27" spans="2:8" ht="21.75" customHeight="1">
      <c r="B27" s="74" t="s">
        <v>11</v>
      </c>
      <c r="C27" s="74"/>
      <c r="D27" s="74"/>
      <c r="E27" s="74"/>
      <c r="F27" s="5"/>
      <c r="G27" s="5" t="s">
        <v>13</v>
      </c>
      <c r="H27" s="5" t="s">
        <v>17</v>
      </c>
    </row>
    <row r="28" spans="1:8" ht="21.75" customHeight="1" thickBot="1">
      <c r="A28" s="1" t="s">
        <v>31</v>
      </c>
      <c r="B28" s="73"/>
      <c r="C28" s="73"/>
      <c r="D28" s="73"/>
      <c r="E28" s="73"/>
      <c r="F28" s="2" t="s">
        <v>14</v>
      </c>
      <c r="G28" s="30"/>
      <c r="H28" s="18">
        <f>IF(G28="","",ROUNDUP(2000/G28,0))</f>
      </c>
    </row>
    <row r="29" spans="1:8" ht="21.75" customHeight="1" thickBot="1">
      <c r="A29" s="1" t="s">
        <v>32</v>
      </c>
      <c r="B29" s="73"/>
      <c r="C29" s="73"/>
      <c r="D29" s="73"/>
      <c r="E29" s="73"/>
      <c r="F29" s="2" t="s">
        <v>14</v>
      </c>
      <c r="G29" s="30"/>
      <c r="H29" s="18">
        <f>IF(G29="","",ROUNDUP(2000/G29,0))</f>
      </c>
    </row>
    <row r="30" spans="1:8" ht="21.75" customHeight="1" thickBot="1">
      <c r="A30" s="1" t="s">
        <v>33</v>
      </c>
      <c r="B30" s="73"/>
      <c r="C30" s="73"/>
      <c r="D30" s="73"/>
      <c r="E30" s="73"/>
      <c r="F30" s="2" t="s">
        <v>14</v>
      </c>
      <c r="G30" s="30"/>
      <c r="H30" s="18">
        <f>IF(G30="","",ROUNDUP(2000/G30,0))</f>
      </c>
    </row>
    <row r="31" spans="1:8" ht="21.75" customHeight="1" thickBot="1">
      <c r="A31" s="1" t="s">
        <v>44</v>
      </c>
      <c r="B31" s="73"/>
      <c r="C31" s="73"/>
      <c r="D31" s="73"/>
      <c r="E31" s="73"/>
      <c r="F31" s="2" t="s">
        <v>14</v>
      </c>
      <c r="G31" s="30"/>
      <c r="H31" s="18">
        <f>IF(G31="","",ROUNDUP(2000/G31,0))</f>
      </c>
    </row>
    <row r="32" ht="6.75" customHeight="1">
      <c r="H32" s="19"/>
    </row>
    <row r="33" spans="1:8" ht="21.75" customHeight="1" thickBot="1">
      <c r="A33" s="13"/>
      <c r="F33" s="2" t="s">
        <v>16</v>
      </c>
      <c r="H33" s="14">
        <f>IF(SUM(H28:H31)&gt;0,SUM(H28:H31),"")</f>
      </c>
    </row>
    <row r="34" spans="1:8" ht="21.75" customHeight="1" thickBot="1">
      <c r="A34" s="13"/>
      <c r="C34" s="2" t="s">
        <v>15</v>
      </c>
      <c r="H34" s="15">
        <f>IF(SUM(H28:H31)&gt;0,ROUNDDOWN(8000/H33,3),"")</f>
      </c>
    </row>
    <row r="35" ht="7.5" customHeight="1" thickTop="1">
      <c r="H35" s="16"/>
    </row>
    <row r="36" spans="1:8" s="56" customFormat="1" ht="13.5" customHeight="1">
      <c r="A36" s="56" t="s">
        <v>77</v>
      </c>
      <c r="D36" s="57"/>
      <c r="G36" s="57"/>
      <c r="H36" s="57"/>
    </row>
    <row r="37" spans="1:8" s="56" customFormat="1" ht="13.5" customHeight="1">
      <c r="A37" s="56" t="s">
        <v>78</v>
      </c>
      <c r="D37" s="57"/>
      <c r="G37" s="57"/>
      <c r="H37" s="57"/>
    </row>
    <row r="38" spans="1:8" s="56" customFormat="1" ht="13.5" customHeight="1">
      <c r="A38" s="56" t="s">
        <v>79</v>
      </c>
      <c r="D38" s="57"/>
      <c r="G38" s="57"/>
      <c r="H38" s="57"/>
    </row>
    <row r="39" spans="1:8" s="56" customFormat="1" ht="13.5" customHeight="1">
      <c r="A39" s="56" t="s">
        <v>80</v>
      </c>
      <c r="D39" s="57"/>
      <c r="G39" s="57"/>
      <c r="H39" s="57"/>
    </row>
    <row r="40" spans="1:8" s="56" customFormat="1" ht="13.5" customHeight="1">
      <c r="A40" s="56" t="s">
        <v>45</v>
      </c>
      <c r="D40" s="57"/>
      <c r="G40" s="57"/>
      <c r="H40" s="57"/>
    </row>
    <row r="41" spans="1:8" s="56" customFormat="1" ht="13.5" customHeight="1">
      <c r="A41" s="56" t="s">
        <v>46</v>
      </c>
      <c r="D41" s="57"/>
      <c r="G41" s="57"/>
      <c r="H41" s="57"/>
    </row>
    <row r="43" spans="1:8" ht="13.5" thickBot="1">
      <c r="A43" s="73"/>
      <c r="B43" s="73"/>
      <c r="C43" s="73"/>
      <c r="D43" s="73"/>
      <c r="E43" s="73"/>
      <c r="F43" s="2" t="s">
        <v>12</v>
      </c>
      <c r="G43" s="77">
        <f ca="1">TODAY()</f>
        <v>42531</v>
      </c>
      <c r="H43" s="73"/>
    </row>
    <row r="44" spans="1:5" ht="12.75">
      <c r="A44" s="72" t="str">
        <f>CONCATENATE("Unterschrift des Vereins / ",Allgemein!C24)</f>
        <v>Unterschrift des Vereins / </v>
      </c>
      <c r="B44" s="72"/>
      <c r="C44" s="72"/>
      <c r="D44" s="72"/>
      <c r="E44" s="72"/>
    </row>
  </sheetData>
  <sheetProtection password="CBC3" sheet="1" selectLockedCells="1"/>
  <mergeCells count="24">
    <mergeCell ref="C17:E17"/>
    <mergeCell ref="G17:H17"/>
    <mergeCell ref="C4:E4"/>
    <mergeCell ref="D7:F7"/>
    <mergeCell ref="C13:H13"/>
    <mergeCell ref="C14:F14"/>
    <mergeCell ref="C15:H15"/>
    <mergeCell ref="C16:H16"/>
    <mergeCell ref="C18:H18"/>
    <mergeCell ref="C19:H19"/>
    <mergeCell ref="C20:E20"/>
    <mergeCell ref="G20:H20"/>
    <mergeCell ref="B31:E31"/>
    <mergeCell ref="A43:E43"/>
    <mergeCell ref="G43:H43"/>
    <mergeCell ref="C25:H25"/>
    <mergeCell ref="C24:H24"/>
    <mergeCell ref="A44:E44"/>
    <mergeCell ref="F22:H22"/>
    <mergeCell ref="F23:H23"/>
    <mergeCell ref="B27:E27"/>
    <mergeCell ref="B28:E28"/>
    <mergeCell ref="B29:E29"/>
    <mergeCell ref="B30:E30"/>
  </mergeCells>
  <dataValidations count="4">
    <dataValidation type="list" showInputMessage="1" showErrorMessage="1" sqref="F22:H22">
      <formula1>"Freitag, Samstag, Sonntag, Freitag und Samstag, Samstag und Sonntag, Freitag und Sonntag, nur Samstag, nur Freitag, nur Sonntag"</formula1>
    </dataValidation>
    <dataValidation type="list" allowBlank="1" showInputMessage="1" showErrorMessage="1" sqref="F23:H23">
      <formula1>"15:00 oder 18:00 Uhr,nur 15:00 Uhr,nur 18:00 Uhr"</formula1>
    </dataValidation>
    <dataValidation type="date" allowBlank="1" showInputMessage="1" showErrorMessage="1" sqref="E21">
      <formula1>42248</formula1>
      <formula2>42536</formula2>
    </dataValidation>
    <dataValidation type="date" allowBlank="1" showInputMessage="1" showErrorMessage="1" sqref="G21">
      <formula1>42249</formula1>
      <formula2>42536</formula2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12622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19" sqref="C19:H19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1.00390625" style="5" customWidth="1"/>
    <col min="8" max="8" width="16.710937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7" t="s">
        <v>2</v>
      </c>
      <c r="D4" s="67"/>
      <c r="E4" s="67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78" t="s">
        <v>43</v>
      </c>
      <c r="E7" s="78"/>
      <c r="F7" s="78"/>
      <c r="G7" s="10" t="s">
        <v>5</v>
      </c>
      <c r="H7" s="9" t="str">
        <f>Allgemein!H7</f>
        <v>2016/2017</v>
      </c>
    </row>
    <row r="8" spans="1:8" ht="15.75" customHeight="1">
      <c r="A8" s="8" t="s">
        <v>6</v>
      </c>
      <c r="H8" s="11" t="str">
        <f>Allgemein!H8</f>
        <v>25.06.2016</v>
      </c>
    </row>
    <row r="9" ht="15.75" customHeight="1">
      <c r="A9" s="8" t="s">
        <v>7</v>
      </c>
    </row>
    <row r="10" ht="15.75" customHeight="1">
      <c r="A10" s="8" t="s">
        <v>8</v>
      </c>
    </row>
    <row r="11" ht="15.75" customHeight="1">
      <c r="A11" s="8" t="s">
        <v>9</v>
      </c>
    </row>
    <row r="12" ht="6" customHeight="1">
      <c r="A12" s="8"/>
    </row>
    <row r="13" spans="1:8" ht="21.75" customHeight="1" thickBot="1">
      <c r="A13" s="1" t="s">
        <v>10</v>
      </c>
      <c r="C13" s="79" t="str">
        <f>IF(Allgemein!C11="","Bitte auf Tabellenblatt 'Allgemein' eintragen",Allgemein!C11)</f>
        <v>Bitte auf Tabellenblatt 'Allgemein' eintragen</v>
      </c>
      <c r="D13" s="79"/>
      <c r="E13" s="79"/>
      <c r="F13" s="79"/>
      <c r="G13" s="79"/>
      <c r="H13" s="79"/>
    </row>
    <row r="14" spans="1:8" ht="21.75" customHeight="1" thickBot="1">
      <c r="A14" s="1" t="s">
        <v>18</v>
      </c>
      <c r="C14" s="80" t="str">
        <f>IF(Allgemein!C12="","s.o.",Allgemein!C12)</f>
        <v>s.o.</v>
      </c>
      <c r="D14" s="80"/>
      <c r="E14" s="80"/>
      <c r="F14" s="80"/>
      <c r="G14" s="23" t="s">
        <v>30</v>
      </c>
      <c r="H14" s="24" t="s">
        <v>48</v>
      </c>
    </row>
    <row r="15" spans="1:8" ht="21.75" customHeight="1" thickBot="1">
      <c r="A15" s="1" t="s">
        <v>19</v>
      </c>
      <c r="C15" s="79" t="str">
        <f>IF(Allgemein!C13="","s.o.",Allgemein!C13)</f>
        <v>s.o.</v>
      </c>
      <c r="D15" s="79"/>
      <c r="E15" s="79"/>
      <c r="F15" s="79"/>
      <c r="G15" s="79"/>
      <c r="H15" s="79"/>
    </row>
    <row r="16" spans="1:8" ht="21.75" customHeight="1" thickBot="1">
      <c r="A16" s="1"/>
      <c r="C16" s="79" t="str">
        <f>IF(Allgemein!C14="","s.o.",Allgemein!C14)</f>
        <v>s.o.</v>
      </c>
      <c r="D16" s="79"/>
      <c r="E16" s="79"/>
      <c r="F16" s="79"/>
      <c r="G16" s="79"/>
      <c r="H16" s="79"/>
    </row>
    <row r="17" spans="1:8" ht="21.75" customHeight="1" thickBot="1">
      <c r="A17" s="1" t="s">
        <v>20</v>
      </c>
      <c r="C17" s="81" t="str">
        <f>IF(Allgemein!C12="","s.o.",IF(Allgemein!C15="","",Allgemein!C15))</f>
        <v>s.o.</v>
      </c>
      <c r="D17" s="82"/>
      <c r="E17" s="82"/>
      <c r="F17" s="3" t="s">
        <v>21</v>
      </c>
      <c r="G17" s="82" t="str">
        <f>IF(Allgemein!C12="","s.o.",IF(Allgemein!G15="","",Allgemein!G15))</f>
        <v>s.o.</v>
      </c>
      <c r="H17" s="82"/>
    </row>
    <row r="18" spans="1:8" ht="6.75" customHeight="1">
      <c r="A18" s="1"/>
      <c r="C18" s="75"/>
      <c r="D18" s="75"/>
      <c r="E18" s="75"/>
      <c r="F18" s="75"/>
      <c r="G18" s="75"/>
      <c r="H18" s="75"/>
    </row>
    <row r="19" spans="1:8" ht="21.75" customHeight="1" thickBot="1">
      <c r="A19" s="1" t="s">
        <v>38</v>
      </c>
      <c r="C19" s="76"/>
      <c r="D19" s="76"/>
      <c r="E19" s="76"/>
      <c r="F19" s="76"/>
      <c r="G19" s="76"/>
      <c r="H19" s="76"/>
    </row>
    <row r="20" spans="1:8" ht="21.75" customHeight="1" thickBot="1">
      <c r="A20" s="1" t="s">
        <v>20</v>
      </c>
      <c r="C20" s="73"/>
      <c r="D20" s="73"/>
      <c r="E20" s="73"/>
      <c r="F20" s="3" t="s">
        <v>34</v>
      </c>
      <c r="G20" s="73"/>
      <c r="H20" s="73"/>
    </row>
    <row r="21" spans="1:8" ht="21.75" customHeight="1" thickBot="1">
      <c r="A21" s="1" t="s">
        <v>27</v>
      </c>
      <c r="C21" s="22"/>
      <c r="D21" s="22"/>
      <c r="E21" s="25"/>
      <c r="F21" s="29" t="s">
        <v>28</v>
      </c>
      <c r="G21" s="25"/>
      <c r="H21" s="22" t="s">
        <v>29</v>
      </c>
    </row>
    <row r="22" spans="1:8" ht="21.75" customHeight="1" thickBot="1">
      <c r="A22" s="1" t="s">
        <v>39</v>
      </c>
      <c r="C22" s="29"/>
      <c r="D22" s="29"/>
      <c r="E22" s="35"/>
      <c r="F22" s="73" t="s">
        <v>40</v>
      </c>
      <c r="G22" s="73"/>
      <c r="H22" s="73"/>
    </row>
    <row r="23" spans="1:8" ht="21.75" customHeight="1" thickBot="1">
      <c r="A23" s="1" t="s">
        <v>41</v>
      </c>
      <c r="C23" s="29"/>
      <c r="D23" s="29"/>
      <c r="E23" s="35"/>
      <c r="F23" s="73" t="s">
        <v>42</v>
      </c>
      <c r="G23" s="73"/>
      <c r="H23" s="73"/>
    </row>
    <row r="24" spans="1:8" ht="21.75" customHeight="1" thickBot="1">
      <c r="A24" s="1" t="s">
        <v>76</v>
      </c>
      <c r="C24" s="76"/>
      <c r="D24" s="76"/>
      <c r="E24" s="76"/>
      <c r="F24" s="76"/>
      <c r="G24" s="76"/>
      <c r="H24" s="76"/>
    </row>
    <row r="25" spans="1:8" ht="21.75" customHeight="1" thickBot="1">
      <c r="A25" s="1"/>
      <c r="C25" s="76"/>
      <c r="D25" s="76"/>
      <c r="E25" s="76"/>
      <c r="F25" s="76"/>
      <c r="G25" s="76"/>
      <c r="H25" s="76"/>
    </row>
    <row r="26" ht="15" customHeight="1">
      <c r="A26" s="12" t="s">
        <v>37</v>
      </c>
    </row>
    <row r="27" spans="2:8" ht="21.75" customHeight="1">
      <c r="B27" s="74" t="s">
        <v>11</v>
      </c>
      <c r="C27" s="74"/>
      <c r="D27" s="74"/>
      <c r="E27" s="74"/>
      <c r="F27" s="5"/>
      <c r="G27" s="5" t="s">
        <v>13</v>
      </c>
      <c r="H27" s="5" t="s">
        <v>17</v>
      </c>
    </row>
    <row r="28" spans="1:8" ht="21.75" customHeight="1" thickBot="1">
      <c r="A28" s="1" t="s">
        <v>31</v>
      </c>
      <c r="B28" s="73"/>
      <c r="C28" s="73"/>
      <c r="D28" s="73"/>
      <c r="E28" s="73"/>
      <c r="F28" s="2" t="s">
        <v>14</v>
      </c>
      <c r="G28" s="30"/>
      <c r="H28" s="18">
        <f>IF(G28="","",ROUNDUP(2000/G28,0))</f>
      </c>
    </row>
    <row r="29" spans="1:8" ht="21.75" customHeight="1" thickBot="1">
      <c r="A29" s="1" t="s">
        <v>32</v>
      </c>
      <c r="B29" s="73"/>
      <c r="C29" s="73"/>
      <c r="D29" s="73"/>
      <c r="E29" s="73"/>
      <c r="F29" s="2" t="s">
        <v>14</v>
      </c>
      <c r="G29" s="30"/>
      <c r="H29" s="18">
        <f>IF(G29="","",ROUNDUP(2000/G29,0))</f>
      </c>
    </row>
    <row r="30" spans="1:8" ht="21.75" customHeight="1" thickBot="1">
      <c r="A30" s="1" t="s">
        <v>33</v>
      </c>
      <c r="B30" s="73"/>
      <c r="C30" s="73"/>
      <c r="D30" s="73"/>
      <c r="E30" s="73"/>
      <c r="F30" s="2" t="s">
        <v>14</v>
      </c>
      <c r="G30" s="30"/>
      <c r="H30" s="18">
        <f>IF(G30="","",ROUNDUP(2000/G30,0))</f>
      </c>
    </row>
    <row r="31" spans="1:8" ht="21.75" customHeight="1" thickBot="1">
      <c r="A31" s="1" t="s">
        <v>44</v>
      </c>
      <c r="B31" s="73"/>
      <c r="C31" s="73"/>
      <c r="D31" s="73"/>
      <c r="E31" s="73"/>
      <c r="F31" s="2" t="s">
        <v>14</v>
      </c>
      <c r="G31" s="30"/>
      <c r="H31" s="18">
        <f>IF(G31="","",ROUNDUP(2000/G31,0))</f>
      </c>
    </row>
    <row r="32" ht="5.25" customHeight="1">
      <c r="H32" s="19"/>
    </row>
    <row r="33" spans="1:8" ht="21.75" customHeight="1" thickBot="1">
      <c r="A33" s="13"/>
      <c r="F33" s="2" t="s">
        <v>16</v>
      </c>
      <c r="H33" s="14">
        <f>IF(SUM(H28:H31)&gt;0,SUM(H28:H31),"")</f>
      </c>
    </row>
    <row r="34" spans="1:8" ht="21.75" customHeight="1" thickBot="1">
      <c r="A34" s="13"/>
      <c r="C34" s="2" t="s">
        <v>15</v>
      </c>
      <c r="H34" s="15">
        <f>IF(SUM(H28:H31)&gt;0,ROUNDDOWN(8000/H33,3),"")</f>
      </c>
    </row>
    <row r="35" ht="7.5" customHeight="1" thickTop="1">
      <c r="H35" s="16"/>
    </row>
    <row r="36" spans="1:8" s="56" customFormat="1" ht="13.5" customHeight="1">
      <c r="A36" s="56" t="s">
        <v>77</v>
      </c>
      <c r="D36" s="57"/>
      <c r="G36" s="57"/>
      <c r="H36" s="57"/>
    </row>
    <row r="37" spans="1:8" s="56" customFormat="1" ht="13.5" customHeight="1">
      <c r="A37" s="56" t="s">
        <v>78</v>
      </c>
      <c r="D37" s="57"/>
      <c r="G37" s="57"/>
      <c r="H37" s="57"/>
    </row>
    <row r="38" spans="1:8" s="56" customFormat="1" ht="13.5" customHeight="1">
      <c r="A38" s="56" t="s">
        <v>79</v>
      </c>
      <c r="D38" s="57"/>
      <c r="G38" s="57"/>
      <c r="H38" s="57"/>
    </row>
    <row r="39" spans="1:8" s="56" customFormat="1" ht="13.5" customHeight="1">
      <c r="A39" s="56" t="s">
        <v>80</v>
      </c>
      <c r="D39" s="57"/>
      <c r="G39" s="57"/>
      <c r="H39" s="57"/>
    </row>
    <row r="40" spans="1:8" s="56" customFormat="1" ht="13.5" customHeight="1">
      <c r="A40" s="56" t="s">
        <v>45</v>
      </c>
      <c r="D40" s="57"/>
      <c r="G40" s="57"/>
      <c r="H40" s="57"/>
    </row>
    <row r="41" spans="1:8" s="56" customFormat="1" ht="13.5" customHeight="1">
      <c r="A41" s="56" t="s">
        <v>46</v>
      </c>
      <c r="D41" s="57"/>
      <c r="G41" s="57"/>
      <c r="H41" s="57"/>
    </row>
    <row r="43" spans="1:8" ht="13.5" thickBot="1">
      <c r="A43" s="73"/>
      <c r="B43" s="73"/>
      <c r="C43" s="73"/>
      <c r="D43" s="73"/>
      <c r="E43" s="73"/>
      <c r="F43" s="2" t="s">
        <v>12</v>
      </c>
      <c r="G43" s="77">
        <f ca="1">TODAY()</f>
        <v>42531</v>
      </c>
      <c r="H43" s="73"/>
    </row>
    <row r="44" spans="1:5" ht="12.75">
      <c r="A44" s="72" t="str">
        <f>CONCATENATE("Unterschrift des Vereins / ",Allgemein!C24)</f>
        <v>Unterschrift des Vereins / </v>
      </c>
      <c r="B44" s="72"/>
      <c r="C44" s="72"/>
      <c r="D44" s="72"/>
      <c r="E44" s="72"/>
    </row>
  </sheetData>
  <sheetProtection password="CBC3" sheet="1" selectLockedCells="1"/>
  <mergeCells count="24">
    <mergeCell ref="B29:E29"/>
    <mergeCell ref="B30:E30"/>
    <mergeCell ref="B31:E31"/>
    <mergeCell ref="A43:E43"/>
    <mergeCell ref="G43:H43"/>
    <mergeCell ref="A44:E44"/>
    <mergeCell ref="F22:H22"/>
    <mergeCell ref="F23:H23"/>
    <mergeCell ref="C24:H24"/>
    <mergeCell ref="C25:H25"/>
    <mergeCell ref="B27:E27"/>
    <mergeCell ref="B28:E28"/>
    <mergeCell ref="C17:E17"/>
    <mergeCell ref="G17:H17"/>
    <mergeCell ref="C18:H18"/>
    <mergeCell ref="C19:H19"/>
    <mergeCell ref="C20:E20"/>
    <mergeCell ref="G20:H20"/>
    <mergeCell ref="C4:E4"/>
    <mergeCell ref="D7:F7"/>
    <mergeCell ref="C13:H13"/>
    <mergeCell ref="C14:F14"/>
    <mergeCell ref="C15:H15"/>
    <mergeCell ref="C16:H16"/>
  </mergeCells>
  <dataValidations count="4">
    <dataValidation type="date" allowBlank="1" showInputMessage="1" showErrorMessage="1" sqref="G21">
      <formula1>42249</formula1>
      <formula2>42536</formula2>
    </dataValidation>
    <dataValidation type="date" allowBlank="1" showInputMessage="1" showErrorMessage="1" sqref="E21">
      <formula1>42248</formula1>
      <formula2>42536</formula2>
    </dataValidation>
    <dataValidation type="list" allowBlank="1" showInputMessage="1" showErrorMessage="1" sqref="F23:H23">
      <formula1>"15:00 oder 18:00 Uhr,nur 15:00 Uhr,nur 18:00 Uhr"</formula1>
    </dataValidation>
    <dataValidation type="list" showInputMessage="1" showErrorMessage="1" sqref="F22:H22">
      <formula1>"Freitag, Samstag, Sonntag, Freitag und Samstag, Samstag und Sonntag, Freitag und Sonntag, nur Samstag, nur Freitag, nur Sonntag"</formula1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74949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H14" sqref="H14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1.00390625" style="5" customWidth="1"/>
    <col min="8" max="8" width="16.710937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7" t="s">
        <v>2</v>
      </c>
      <c r="D4" s="67"/>
      <c r="E4" s="67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78" t="s">
        <v>43</v>
      </c>
      <c r="E7" s="78"/>
      <c r="F7" s="78"/>
      <c r="G7" s="10" t="s">
        <v>5</v>
      </c>
      <c r="H7" s="9" t="str">
        <f>Allgemein!H7</f>
        <v>2016/2017</v>
      </c>
    </row>
    <row r="8" spans="1:8" ht="15.75" customHeight="1">
      <c r="A8" s="8" t="s">
        <v>6</v>
      </c>
      <c r="H8" s="11" t="str">
        <f>Allgemein!H8</f>
        <v>25.06.2016</v>
      </c>
    </row>
    <row r="9" ht="15.75" customHeight="1">
      <c r="A9" s="8" t="s">
        <v>7</v>
      </c>
    </row>
    <row r="10" ht="15.75" customHeight="1">
      <c r="A10" s="8" t="s">
        <v>8</v>
      </c>
    </row>
    <row r="11" ht="15.75" customHeight="1">
      <c r="A11" s="8" t="s">
        <v>9</v>
      </c>
    </row>
    <row r="12" ht="6" customHeight="1">
      <c r="A12" s="8"/>
    </row>
    <row r="13" spans="1:8" ht="21.75" customHeight="1" thickBot="1">
      <c r="A13" s="1" t="s">
        <v>10</v>
      </c>
      <c r="C13" s="79" t="str">
        <f>IF(Allgemein!C11="","Bitte auf Tabellenblatt 'Allgemein' eintragen",Allgemein!C11)</f>
        <v>Bitte auf Tabellenblatt 'Allgemein' eintragen</v>
      </c>
      <c r="D13" s="79"/>
      <c r="E13" s="79"/>
      <c r="F13" s="79"/>
      <c r="G13" s="79"/>
      <c r="H13" s="79"/>
    </row>
    <row r="14" spans="1:8" ht="21.75" customHeight="1" thickBot="1">
      <c r="A14" s="1" t="s">
        <v>18</v>
      </c>
      <c r="C14" s="80" t="str">
        <f>IF(Allgemein!C12="","s.o.",Allgemein!C12)</f>
        <v>s.o.</v>
      </c>
      <c r="D14" s="80"/>
      <c r="E14" s="80"/>
      <c r="F14" s="80"/>
      <c r="G14" s="23" t="s">
        <v>30</v>
      </c>
      <c r="H14" s="24" t="s">
        <v>49</v>
      </c>
    </row>
    <row r="15" spans="1:8" ht="21.75" customHeight="1" thickBot="1">
      <c r="A15" s="1" t="s">
        <v>19</v>
      </c>
      <c r="C15" s="79" t="str">
        <f>IF(Allgemein!C13="","s.o.",Allgemein!C13)</f>
        <v>s.o.</v>
      </c>
      <c r="D15" s="79"/>
      <c r="E15" s="79"/>
      <c r="F15" s="79"/>
      <c r="G15" s="79"/>
      <c r="H15" s="79"/>
    </row>
    <row r="16" spans="1:8" ht="21.75" customHeight="1" thickBot="1">
      <c r="A16" s="1"/>
      <c r="C16" s="79" t="str">
        <f>IF(Allgemein!C14="","s.o.",Allgemein!C14)</f>
        <v>s.o.</v>
      </c>
      <c r="D16" s="79"/>
      <c r="E16" s="79"/>
      <c r="F16" s="79"/>
      <c r="G16" s="79"/>
      <c r="H16" s="79"/>
    </row>
    <row r="17" spans="1:8" ht="21.75" customHeight="1" thickBot="1">
      <c r="A17" s="1" t="s">
        <v>20</v>
      </c>
      <c r="C17" s="81" t="str">
        <f>IF(Allgemein!C12="","s.o.",IF(Allgemein!C15="","",Allgemein!C15))</f>
        <v>s.o.</v>
      </c>
      <c r="D17" s="82"/>
      <c r="E17" s="82"/>
      <c r="F17" s="3" t="s">
        <v>21</v>
      </c>
      <c r="G17" s="82" t="str">
        <f>IF(Allgemein!C12="","s.o.",IF(Allgemein!G15="","",Allgemein!G15))</f>
        <v>s.o.</v>
      </c>
      <c r="H17" s="82"/>
    </row>
    <row r="18" spans="1:8" ht="7.5" customHeight="1">
      <c r="A18" s="1"/>
      <c r="C18" s="75"/>
      <c r="D18" s="75"/>
      <c r="E18" s="75"/>
      <c r="F18" s="75"/>
      <c r="G18" s="75"/>
      <c r="H18" s="75"/>
    </row>
    <row r="19" spans="1:8" ht="21.75" customHeight="1" thickBot="1">
      <c r="A19" s="1" t="s">
        <v>38</v>
      </c>
      <c r="C19" s="76"/>
      <c r="D19" s="76"/>
      <c r="E19" s="76"/>
      <c r="F19" s="76"/>
      <c r="G19" s="76"/>
      <c r="H19" s="76"/>
    </row>
    <row r="20" spans="1:8" ht="21.75" customHeight="1" thickBot="1">
      <c r="A20" s="1" t="s">
        <v>20</v>
      </c>
      <c r="C20" s="73"/>
      <c r="D20" s="73"/>
      <c r="E20" s="73"/>
      <c r="F20" s="3" t="s">
        <v>34</v>
      </c>
      <c r="G20" s="73"/>
      <c r="H20" s="73"/>
    </row>
    <row r="21" spans="1:8" ht="21.75" customHeight="1" thickBot="1">
      <c r="A21" s="1" t="s">
        <v>27</v>
      </c>
      <c r="C21" s="22"/>
      <c r="D21" s="22"/>
      <c r="E21" s="25"/>
      <c r="F21" s="29" t="s">
        <v>28</v>
      </c>
      <c r="G21" s="25"/>
      <c r="H21" s="22" t="s">
        <v>29</v>
      </c>
    </row>
    <row r="22" spans="1:8" ht="21.75" customHeight="1" thickBot="1">
      <c r="A22" s="1" t="s">
        <v>39</v>
      </c>
      <c r="C22" s="29"/>
      <c r="D22" s="29"/>
      <c r="E22" s="35"/>
      <c r="F22" s="73" t="s">
        <v>40</v>
      </c>
      <c r="G22" s="73"/>
      <c r="H22" s="73"/>
    </row>
    <row r="23" spans="1:8" ht="21.75" customHeight="1" thickBot="1">
      <c r="A23" s="1" t="s">
        <v>41</v>
      </c>
      <c r="C23" s="29"/>
      <c r="D23" s="29"/>
      <c r="E23" s="35"/>
      <c r="F23" s="73" t="s">
        <v>42</v>
      </c>
      <c r="G23" s="73"/>
      <c r="H23" s="73"/>
    </row>
    <row r="24" spans="1:8" ht="21.75" customHeight="1" thickBot="1">
      <c r="A24" s="1" t="s">
        <v>76</v>
      </c>
      <c r="C24" s="76"/>
      <c r="D24" s="76"/>
      <c r="E24" s="76"/>
      <c r="F24" s="76"/>
      <c r="G24" s="76"/>
      <c r="H24" s="76"/>
    </row>
    <row r="25" spans="1:8" ht="21.75" customHeight="1" thickBot="1">
      <c r="A25" s="1"/>
      <c r="C25" s="76"/>
      <c r="D25" s="76"/>
      <c r="E25" s="76"/>
      <c r="F25" s="76"/>
      <c r="G25" s="76"/>
      <c r="H25" s="76"/>
    </row>
    <row r="26" ht="17.25" customHeight="1">
      <c r="A26" s="12" t="s">
        <v>37</v>
      </c>
    </row>
    <row r="27" spans="2:8" ht="21.75" customHeight="1">
      <c r="B27" s="74" t="s">
        <v>11</v>
      </c>
      <c r="C27" s="74"/>
      <c r="D27" s="74"/>
      <c r="E27" s="74"/>
      <c r="F27" s="5"/>
      <c r="G27" s="5" t="s">
        <v>13</v>
      </c>
      <c r="H27" s="5" t="s">
        <v>17</v>
      </c>
    </row>
    <row r="28" spans="1:8" ht="21.75" customHeight="1" thickBot="1">
      <c r="A28" s="1" t="s">
        <v>31</v>
      </c>
      <c r="B28" s="73"/>
      <c r="C28" s="73"/>
      <c r="D28" s="73"/>
      <c r="E28" s="73"/>
      <c r="F28" s="2" t="s">
        <v>14</v>
      </c>
      <c r="G28" s="30"/>
      <c r="H28" s="18">
        <f>IF(G28="","",ROUNDUP(2000/G28,0))</f>
      </c>
    </row>
    <row r="29" spans="1:8" ht="21.75" customHeight="1" thickBot="1">
      <c r="A29" s="1" t="s">
        <v>32</v>
      </c>
      <c r="B29" s="73"/>
      <c r="C29" s="73"/>
      <c r="D29" s="73"/>
      <c r="E29" s="73"/>
      <c r="F29" s="2" t="s">
        <v>14</v>
      </c>
      <c r="G29" s="30"/>
      <c r="H29" s="18">
        <f>IF(G29="","",ROUNDUP(2000/G29,0))</f>
      </c>
    </row>
    <row r="30" spans="1:8" ht="21.75" customHeight="1" thickBot="1">
      <c r="A30" s="1" t="s">
        <v>33</v>
      </c>
      <c r="B30" s="73"/>
      <c r="C30" s="73"/>
      <c r="D30" s="73"/>
      <c r="E30" s="73"/>
      <c r="F30" s="2" t="s">
        <v>14</v>
      </c>
      <c r="G30" s="30"/>
      <c r="H30" s="18">
        <f>IF(G30="","",ROUNDUP(2000/G30,0))</f>
      </c>
    </row>
    <row r="31" spans="1:8" ht="21.75" customHeight="1" thickBot="1">
      <c r="A31" s="1" t="s">
        <v>44</v>
      </c>
      <c r="B31" s="73"/>
      <c r="C31" s="73"/>
      <c r="D31" s="73"/>
      <c r="E31" s="73"/>
      <c r="F31" s="2" t="s">
        <v>14</v>
      </c>
      <c r="G31" s="30"/>
      <c r="H31" s="18">
        <f>IF(G31="","",ROUNDUP(2000/G31,0))</f>
      </c>
    </row>
    <row r="32" ht="6" customHeight="1">
      <c r="H32" s="19"/>
    </row>
    <row r="33" spans="1:8" ht="21.75" customHeight="1" thickBot="1">
      <c r="A33" s="13"/>
      <c r="F33" s="2" t="s">
        <v>16</v>
      </c>
      <c r="H33" s="14">
        <f>IF(SUM(H28:H31)&gt;0,SUM(H28:H31),"")</f>
      </c>
    </row>
    <row r="34" spans="1:8" ht="21.75" customHeight="1" thickBot="1">
      <c r="A34" s="13"/>
      <c r="C34" s="2" t="s">
        <v>15</v>
      </c>
      <c r="H34" s="15">
        <f>IF(SUM(H28:H31)&gt;0,ROUNDDOWN(8000/H33,3),"")</f>
      </c>
    </row>
    <row r="35" ht="7.5" customHeight="1" thickTop="1">
      <c r="H35" s="16"/>
    </row>
    <row r="36" spans="1:8" s="56" customFormat="1" ht="13.5" customHeight="1">
      <c r="A36" s="56" t="s">
        <v>77</v>
      </c>
      <c r="D36" s="57"/>
      <c r="G36" s="57"/>
      <c r="H36" s="57"/>
    </row>
    <row r="37" spans="1:8" s="56" customFormat="1" ht="13.5" customHeight="1">
      <c r="A37" s="56" t="s">
        <v>78</v>
      </c>
      <c r="D37" s="57"/>
      <c r="G37" s="57"/>
      <c r="H37" s="57"/>
    </row>
    <row r="38" spans="1:8" s="56" customFormat="1" ht="13.5" customHeight="1">
      <c r="A38" s="56" t="s">
        <v>79</v>
      </c>
      <c r="D38" s="57"/>
      <c r="G38" s="57"/>
      <c r="H38" s="57"/>
    </row>
    <row r="39" spans="1:8" s="56" customFormat="1" ht="13.5" customHeight="1">
      <c r="A39" s="56" t="s">
        <v>80</v>
      </c>
      <c r="D39" s="57"/>
      <c r="G39" s="57"/>
      <c r="H39" s="57"/>
    </row>
    <row r="40" spans="1:8" s="56" customFormat="1" ht="13.5" customHeight="1">
      <c r="A40" s="56" t="s">
        <v>45</v>
      </c>
      <c r="D40" s="57"/>
      <c r="G40" s="57"/>
      <c r="H40" s="57"/>
    </row>
    <row r="41" spans="1:8" s="56" customFormat="1" ht="13.5" customHeight="1">
      <c r="A41" s="56" t="s">
        <v>46</v>
      </c>
      <c r="D41" s="57"/>
      <c r="G41" s="57"/>
      <c r="H41" s="57"/>
    </row>
    <row r="43" spans="1:8" ht="13.5" thickBot="1">
      <c r="A43" s="73"/>
      <c r="B43" s="73"/>
      <c r="C43" s="73"/>
      <c r="D43" s="73"/>
      <c r="E43" s="73"/>
      <c r="F43" s="2" t="s">
        <v>12</v>
      </c>
      <c r="G43" s="77">
        <f ca="1">TODAY()</f>
        <v>42531</v>
      </c>
      <c r="H43" s="73"/>
    </row>
    <row r="44" spans="1:5" ht="12.75">
      <c r="A44" s="72" t="str">
        <f>CONCATENATE("Unterschrift des Vereins / ",Allgemein!C24)</f>
        <v>Unterschrift des Vereins / </v>
      </c>
      <c r="B44" s="72"/>
      <c r="C44" s="72"/>
      <c r="D44" s="72"/>
      <c r="E44" s="72"/>
    </row>
  </sheetData>
  <sheetProtection password="CBC3" sheet="1" selectLockedCells="1"/>
  <mergeCells count="24">
    <mergeCell ref="B29:E29"/>
    <mergeCell ref="B30:E30"/>
    <mergeCell ref="B31:E31"/>
    <mergeCell ref="A43:E43"/>
    <mergeCell ref="G43:H43"/>
    <mergeCell ref="A44:E44"/>
    <mergeCell ref="F22:H22"/>
    <mergeCell ref="F23:H23"/>
    <mergeCell ref="C24:H24"/>
    <mergeCell ref="C25:H25"/>
    <mergeCell ref="B27:E27"/>
    <mergeCell ref="B28:E28"/>
    <mergeCell ref="C17:E17"/>
    <mergeCell ref="G17:H17"/>
    <mergeCell ref="C18:H18"/>
    <mergeCell ref="C19:H19"/>
    <mergeCell ref="C20:E20"/>
    <mergeCell ref="G20:H20"/>
    <mergeCell ref="C4:E4"/>
    <mergeCell ref="D7:F7"/>
    <mergeCell ref="C13:H13"/>
    <mergeCell ref="C14:F14"/>
    <mergeCell ref="C15:H15"/>
    <mergeCell ref="C16:H16"/>
  </mergeCells>
  <dataValidations count="4">
    <dataValidation type="list" showInputMessage="1" showErrorMessage="1" sqref="F22:H22">
      <formula1>"Freitag, Samstag, Sonntag, Freitag und Samstag, Samstag und Sonntag, Freitag und Sonntag, nur Samstag, nur Freitag, nur Sonntag"</formula1>
    </dataValidation>
    <dataValidation type="list" allowBlank="1" showInputMessage="1" showErrorMessage="1" sqref="F23:H23">
      <formula1>"15:00 oder 18:00 Uhr,nur 15:00 Uhr,nur 18:00 Uhr"</formula1>
    </dataValidation>
    <dataValidation type="date" allowBlank="1" showInputMessage="1" showErrorMessage="1" sqref="E21">
      <formula1>42248</formula1>
      <formula2>42536</formula2>
    </dataValidation>
    <dataValidation type="date" allowBlank="1" showInputMessage="1" showErrorMessage="1" sqref="G21">
      <formula1>42249</formula1>
      <formula2>42536</formula2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749668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8.7109375" style="2" customWidth="1"/>
    <col min="2" max="3" width="25.7109375" style="2" customWidth="1"/>
    <col min="4" max="4" width="11.7109375" style="5" customWidth="1"/>
    <col min="5" max="5" width="15.7109375" style="2" customWidth="1"/>
    <col min="6" max="16384" width="11.57421875" style="2" customWidth="1"/>
  </cols>
  <sheetData>
    <row r="1" spans="1:5" ht="21.75" customHeight="1">
      <c r="A1" s="69" t="s">
        <v>63</v>
      </c>
      <c r="B1" s="69"/>
      <c r="C1" s="69"/>
      <c r="D1" s="69"/>
      <c r="E1" s="37"/>
    </row>
    <row r="2" spans="1:5" ht="21.75" customHeight="1">
      <c r="A2" s="70" t="s">
        <v>64</v>
      </c>
      <c r="B2" s="70"/>
      <c r="C2" s="70"/>
      <c r="D2" s="70"/>
      <c r="E2" s="37"/>
    </row>
    <row r="3" spans="1:5" ht="21.75" customHeight="1">
      <c r="A3" s="70" t="s">
        <v>71</v>
      </c>
      <c r="B3" s="70"/>
      <c r="C3" s="70"/>
      <c r="D3" s="70"/>
      <c r="E3" s="37"/>
    </row>
    <row r="4" spans="2:5" ht="17.25" customHeight="1">
      <c r="B4" s="46" t="s">
        <v>70</v>
      </c>
      <c r="C4" s="45" t="str">
        <f>Allgemein!H7</f>
        <v>2016/2017</v>
      </c>
      <c r="D4" s="58"/>
      <c r="E4" s="38"/>
    </row>
    <row r="5" spans="1:5" ht="27.75" thickBot="1">
      <c r="A5" s="71">
        <f>IF(Allgemein!C12="","",Allgemein!C12)</f>
      </c>
      <c r="B5" s="71"/>
      <c r="C5" s="71"/>
      <c r="D5" s="59"/>
      <c r="E5" s="44"/>
    </row>
    <row r="6" ht="6.75" customHeight="1" thickBot="1">
      <c r="D6" s="60"/>
    </row>
    <row r="7" spans="1:5" ht="15" customHeight="1" thickBot="1" thickTop="1">
      <c r="A7" s="40" t="s">
        <v>66</v>
      </c>
      <c r="B7" s="40" t="s">
        <v>67</v>
      </c>
      <c r="C7" s="40" t="s">
        <v>68</v>
      </c>
      <c r="D7" s="41" t="s">
        <v>13</v>
      </c>
      <c r="E7" s="40" t="s">
        <v>69</v>
      </c>
    </row>
    <row r="8" spans="1:5" ht="3" customHeight="1" thickTop="1">
      <c r="A8" s="17"/>
      <c r="B8" s="17"/>
      <c r="C8" s="17"/>
      <c r="D8" s="42"/>
      <c r="E8" s="17"/>
    </row>
    <row r="9" spans="1:5" ht="19.5" customHeight="1">
      <c r="A9" s="43">
        <v>1</v>
      </c>
      <c r="B9" s="52"/>
      <c r="C9" s="52"/>
      <c r="D9" s="61"/>
      <c r="E9" s="53"/>
    </row>
    <row r="10" spans="1:5" ht="19.5" customHeight="1">
      <c r="A10" s="43">
        <v>2</v>
      </c>
      <c r="B10" s="52"/>
      <c r="C10" s="52"/>
      <c r="D10" s="61"/>
      <c r="E10" s="53"/>
    </row>
    <row r="11" spans="1:5" ht="19.5" customHeight="1">
      <c r="A11" s="43">
        <v>3</v>
      </c>
      <c r="B11" s="52"/>
      <c r="C11" s="52"/>
      <c r="D11" s="61"/>
      <c r="E11" s="53"/>
    </row>
    <row r="12" spans="1:5" ht="19.5" customHeight="1">
      <c r="A12" s="43">
        <v>4</v>
      </c>
      <c r="B12" s="52"/>
      <c r="C12" s="52"/>
      <c r="D12" s="61"/>
      <c r="E12" s="54"/>
    </row>
    <row r="13" spans="1:5" ht="19.5" customHeight="1">
      <c r="A13" s="43">
        <v>5</v>
      </c>
      <c r="B13" s="52"/>
      <c r="C13" s="52"/>
      <c r="D13" s="62"/>
      <c r="E13" s="53"/>
    </row>
    <row r="14" spans="1:5" ht="19.5" customHeight="1">
      <c r="A14" s="43">
        <v>6</v>
      </c>
      <c r="B14" s="52"/>
      <c r="C14" s="52"/>
      <c r="D14" s="61"/>
      <c r="E14" s="53"/>
    </row>
    <row r="15" spans="1:5" ht="19.5" customHeight="1">
      <c r="A15" s="43">
        <v>7</v>
      </c>
      <c r="B15" s="52"/>
      <c r="C15" s="52"/>
      <c r="D15" s="62"/>
      <c r="E15" s="55"/>
    </row>
    <row r="16" spans="1:5" ht="19.5" customHeight="1">
      <c r="A16" s="43">
        <v>8</v>
      </c>
      <c r="B16" s="52"/>
      <c r="C16" s="52"/>
      <c r="D16" s="61"/>
      <c r="E16" s="53"/>
    </row>
    <row r="17" spans="1:5" ht="19.5" customHeight="1">
      <c r="A17" s="43">
        <v>9</v>
      </c>
      <c r="B17" s="52"/>
      <c r="C17" s="52"/>
      <c r="D17" s="61"/>
      <c r="E17" s="53"/>
    </row>
    <row r="18" spans="1:5" ht="19.5" customHeight="1">
      <c r="A18" s="43">
        <v>10</v>
      </c>
      <c r="B18" s="52"/>
      <c r="C18" s="52"/>
      <c r="D18" s="61"/>
      <c r="E18" s="53"/>
    </row>
    <row r="19" spans="1:5" ht="19.5" customHeight="1">
      <c r="A19" s="43">
        <v>11</v>
      </c>
      <c r="B19" s="52"/>
      <c r="C19" s="52"/>
      <c r="D19" s="61"/>
      <c r="E19" s="53"/>
    </row>
    <row r="20" spans="1:5" ht="19.5" customHeight="1">
      <c r="A20" s="43">
        <v>12</v>
      </c>
      <c r="B20" s="52"/>
      <c r="C20" s="52"/>
      <c r="D20" s="61"/>
      <c r="E20" s="53"/>
    </row>
    <row r="21" spans="1:5" ht="19.5" customHeight="1">
      <c r="A21" s="43">
        <v>13</v>
      </c>
      <c r="B21" s="52"/>
      <c r="C21" s="52"/>
      <c r="D21" s="61"/>
      <c r="E21" s="53"/>
    </row>
    <row r="22" spans="1:5" ht="19.5" customHeight="1">
      <c r="A22" s="43">
        <v>14</v>
      </c>
      <c r="B22" s="52"/>
      <c r="C22" s="52"/>
      <c r="D22" s="61"/>
      <c r="E22" s="53"/>
    </row>
    <row r="23" spans="1:5" ht="19.5" customHeight="1">
      <c r="A23" s="43">
        <v>15</v>
      </c>
      <c r="B23" s="52"/>
      <c r="C23" s="52"/>
      <c r="D23" s="61"/>
      <c r="E23" s="53"/>
    </row>
    <row r="24" spans="1:5" ht="19.5" customHeight="1">
      <c r="A24" s="43">
        <v>16</v>
      </c>
      <c r="B24" s="52"/>
      <c r="C24" s="52"/>
      <c r="D24" s="61"/>
      <c r="E24" s="53"/>
    </row>
    <row r="25" spans="1:5" ht="19.5" customHeight="1">
      <c r="A25" s="43">
        <v>17</v>
      </c>
      <c r="B25" s="52"/>
      <c r="C25" s="52"/>
      <c r="D25" s="61"/>
      <c r="E25" s="53"/>
    </row>
    <row r="26" spans="1:5" ht="19.5" customHeight="1">
      <c r="A26" s="43">
        <v>18</v>
      </c>
      <c r="B26" s="52"/>
      <c r="C26" s="52"/>
      <c r="D26" s="61"/>
      <c r="E26" s="53"/>
    </row>
    <row r="27" spans="1:5" ht="19.5" customHeight="1">
      <c r="A27" s="43">
        <v>19</v>
      </c>
      <c r="B27" s="52"/>
      <c r="C27" s="52"/>
      <c r="D27" s="61"/>
      <c r="E27" s="53"/>
    </row>
    <row r="28" spans="1:5" ht="19.5" customHeight="1">
      <c r="A28" s="43">
        <v>20</v>
      </c>
      <c r="B28" s="52"/>
      <c r="C28" s="52"/>
      <c r="D28" s="61"/>
      <c r="E28" s="53"/>
    </row>
    <row r="29" spans="1:5" ht="19.5" customHeight="1">
      <c r="A29" s="43">
        <v>21</v>
      </c>
      <c r="B29" s="52"/>
      <c r="C29" s="52"/>
      <c r="D29" s="61"/>
      <c r="E29" s="53"/>
    </row>
    <row r="30" spans="1:5" ht="19.5" customHeight="1">
      <c r="A30" s="43">
        <v>22</v>
      </c>
      <c r="B30" s="52"/>
      <c r="C30" s="52"/>
      <c r="D30" s="61"/>
      <c r="E30" s="53"/>
    </row>
    <row r="31" spans="1:5" ht="19.5" customHeight="1">
      <c r="A31" s="43">
        <v>23</v>
      </c>
      <c r="B31" s="52"/>
      <c r="C31" s="52"/>
      <c r="D31" s="61"/>
      <c r="E31" s="53"/>
    </row>
    <row r="32" spans="1:5" ht="19.5" customHeight="1">
      <c r="A32" s="43">
        <v>24</v>
      </c>
      <c r="B32" s="52"/>
      <c r="C32" s="52"/>
      <c r="D32" s="61"/>
      <c r="E32" s="53"/>
    </row>
    <row r="33" spans="1:5" ht="19.5" customHeight="1">
      <c r="A33" s="43">
        <v>25</v>
      </c>
      <c r="B33" s="52"/>
      <c r="C33" s="52"/>
      <c r="D33" s="61"/>
      <c r="E33" s="53"/>
    </row>
    <row r="34" spans="1:5" ht="19.5" customHeight="1">
      <c r="A34" s="43">
        <v>26</v>
      </c>
      <c r="B34" s="52"/>
      <c r="C34" s="52"/>
      <c r="D34" s="61"/>
      <c r="E34" s="53"/>
    </row>
    <row r="35" spans="1:5" ht="19.5" customHeight="1">
      <c r="A35" s="43">
        <v>27</v>
      </c>
      <c r="B35" s="52"/>
      <c r="C35" s="52"/>
      <c r="D35" s="61"/>
      <c r="E35" s="53"/>
    </row>
    <row r="36" spans="1:5" ht="19.5" customHeight="1">
      <c r="A36" s="43">
        <v>28</v>
      </c>
      <c r="B36" s="52"/>
      <c r="C36" s="52"/>
      <c r="D36" s="61"/>
      <c r="E36" s="53"/>
    </row>
    <row r="37" spans="1:5" ht="19.5" customHeight="1">
      <c r="A37" s="43">
        <v>29</v>
      </c>
      <c r="B37" s="52"/>
      <c r="C37" s="52"/>
      <c r="D37" s="61"/>
      <c r="E37" s="53"/>
    </row>
    <row r="38" spans="1:5" ht="19.5" customHeight="1">
      <c r="A38" s="43">
        <v>30</v>
      </c>
      <c r="B38" s="52"/>
      <c r="C38" s="52"/>
      <c r="D38" s="61"/>
      <c r="E38" s="53"/>
    </row>
  </sheetData>
  <sheetProtection password="CBC3" sheet="1" objects="1" scenarios="1"/>
  <mergeCells count="4">
    <mergeCell ref="A1:D1"/>
    <mergeCell ref="A2:D2"/>
    <mergeCell ref="A3:D3"/>
    <mergeCell ref="A5:C5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4" sqref="H14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2.28125" style="5" customWidth="1"/>
    <col min="8" max="8" width="17.2812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7" t="s">
        <v>2</v>
      </c>
      <c r="D4" s="67"/>
      <c r="E4" s="67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78" t="s">
        <v>36</v>
      </c>
      <c r="E7" s="78"/>
      <c r="F7" s="78"/>
      <c r="G7" s="10" t="s">
        <v>5</v>
      </c>
      <c r="H7" s="9" t="str">
        <f>Allgemein!H7</f>
        <v>2016/2017</v>
      </c>
    </row>
    <row r="8" spans="1:8" ht="15.75" customHeight="1">
      <c r="A8" s="8" t="s">
        <v>6</v>
      </c>
      <c r="H8" s="11" t="str">
        <f>Allgemein!H8</f>
        <v>25.06.2016</v>
      </c>
    </row>
    <row r="9" ht="15.75" customHeight="1">
      <c r="A9" s="8" t="s">
        <v>7</v>
      </c>
    </row>
    <row r="10" ht="15.75" customHeight="1">
      <c r="A10" s="8" t="s">
        <v>8</v>
      </c>
    </row>
    <row r="11" ht="15.75" customHeight="1">
      <c r="A11" s="8" t="s">
        <v>9</v>
      </c>
    </row>
    <row r="12" ht="6" customHeight="1">
      <c r="A12" s="8"/>
    </row>
    <row r="13" spans="1:8" ht="21.75" customHeight="1" thickBot="1">
      <c r="A13" s="1" t="s">
        <v>10</v>
      </c>
      <c r="C13" s="79" t="str">
        <f>IF(Allgemein!C11="","Bitte auf Tabellenblatt 'Allgemein' eintragen",Allgemein!C11)</f>
        <v>Bitte auf Tabellenblatt 'Allgemein' eintragen</v>
      </c>
      <c r="D13" s="79"/>
      <c r="E13" s="79"/>
      <c r="F13" s="79"/>
      <c r="G13" s="79"/>
      <c r="H13" s="79"/>
    </row>
    <row r="14" spans="1:8" ht="21.75" customHeight="1" thickBot="1">
      <c r="A14" s="1" t="s">
        <v>18</v>
      </c>
      <c r="C14" s="80" t="str">
        <f>IF(Allgemein!C12="","s.o.",Allgemein!C12)</f>
        <v>s.o.</v>
      </c>
      <c r="D14" s="80"/>
      <c r="E14" s="80"/>
      <c r="F14" s="80"/>
      <c r="G14" s="23" t="s">
        <v>30</v>
      </c>
      <c r="H14" s="24" t="s">
        <v>47</v>
      </c>
    </row>
    <row r="15" spans="1:8" ht="21.75" customHeight="1" thickBot="1">
      <c r="A15" s="1" t="s">
        <v>19</v>
      </c>
      <c r="C15" s="79" t="str">
        <f>IF(Allgemein!C13="","s.o.",Allgemein!C13)</f>
        <v>s.o.</v>
      </c>
      <c r="D15" s="79"/>
      <c r="E15" s="79"/>
      <c r="F15" s="79"/>
      <c r="G15" s="79"/>
      <c r="H15" s="79"/>
    </row>
    <row r="16" spans="1:8" ht="21.75" customHeight="1" thickBot="1">
      <c r="A16" s="1"/>
      <c r="C16" s="79" t="str">
        <f>IF(Allgemein!C14="","s.o.",Allgemein!C14)</f>
        <v>s.o.</v>
      </c>
      <c r="D16" s="79"/>
      <c r="E16" s="79"/>
      <c r="F16" s="79"/>
      <c r="G16" s="79"/>
      <c r="H16" s="79"/>
    </row>
    <row r="17" spans="1:8" ht="21.75" customHeight="1" thickBot="1">
      <c r="A17" s="1" t="s">
        <v>20</v>
      </c>
      <c r="C17" s="81" t="str">
        <f>IF(Allgemein!C12="","s.o.",IF(Allgemein!C15="","",Allgemein!C15))</f>
        <v>s.o.</v>
      </c>
      <c r="D17" s="82"/>
      <c r="E17" s="82"/>
      <c r="F17" s="3" t="s">
        <v>21</v>
      </c>
      <c r="G17" s="82" t="str">
        <f>IF(Allgemein!C12="","s.o.",IF(Allgemein!G15="","",Allgemein!G15))</f>
        <v>s.o.</v>
      </c>
      <c r="H17" s="82"/>
    </row>
    <row r="18" spans="1:8" ht="12" customHeight="1">
      <c r="A18" s="1"/>
      <c r="C18" s="75"/>
      <c r="D18" s="75"/>
      <c r="E18" s="75"/>
      <c r="F18" s="75"/>
      <c r="G18" s="75"/>
      <c r="H18" s="75"/>
    </row>
    <row r="19" spans="1:8" ht="21.75" customHeight="1" thickBot="1">
      <c r="A19" s="1" t="s">
        <v>38</v>
      </c>
      <c r="C19" s="76"/>
      <c r="D19" s="76"/>
      <c r="E19" s="76"/>
      <c r="F19" s="76"/>
      <c r="G19" s="76"/>
      <c r="H19" s="76"/>
    </row>
    <row r="20" spans="1:8" ht="21.75" customHeight="1" thickBot="1">
      <c r="A20" s="1" t="s">
        <v>20</v>
      </c>
      <c r="C20" s="73"/>
      <c r="D20" s="73"/>
      <c r="E20" s="73"/>
      <c r="F20" s="3" t="s">
        <v>34</v>
      </c>
      <c r="G20" s="73"/>
      <c r="H20" s="73"/>
    </row>
    <row r="21" spans="1:8" ht="21.75" customHeight="1" thickBot="1">
      <c r="A21" s="1" t="s">
        <v>27</v>
      </c>
      <c r="C21" s="22"/>
      <c r="D21" s="22"/>
      <c r="E21" s="25"/>
      <c r="F21" s="29" t="s">
        <v>28</v>
      </c>
      <c r="G21" s="25"/>
      <c r="H21" s="22" t="s">
        <v>29</v>
      </c>
    </row>
    <row r="22" spans="1:8" ht="21.75" customHeight="1" thickBot="1">
      <c r="A22" s="1" t="s">
        <v>39</v>
      </c>
      <c r="C22" s="29"/>
      <c r="D22" s="29"/>
      <c r="E22" s="35"/>
      <c r="F22" s="73" t="s">
        <v>40</v>
      </c>
      <c r="G22" s="73"/>
      <c r="H22" s="73"/>
    </row>
    <row r="23" spans="1:8" ht="21.75" customHeight="1" thickBot="1">
      <c r="A23" s="1" t="s">
        <v>41</v>
      </c>
      <c r="C23" s="29"/>
      <c r="D23" s="29"/>
      <c r="E23" s="35"/>
      <c r="F23" s="73" t="s">
        <v>42</v>
      </c>
      <c r="G23" s="73"/>
      <c r="H23" s="73"/>
    </row>
    <row r="24" spans="1:8" ht="21.75" customHeight="1" thickBot="1">
      <c r="A24" s="1" t="s">
        <v>76</v>
      </c>
      <c r="C24" s="76"/>
      <c r="D24" s="76"/>
      <c r="E24" s="76"/>
      <c r="F24" s="76"/>
      <c r="G24" s="76"/>
      <c r="H24" s="76"/>
    </row>
    <row r="25" spans="1:8" ht="21.75" customHeight="1" thickBot="1">
      <c r="A25" s="1"/>
      <c r="C25" s="76"/>
      <c r="D25" s="76"/>
      <c r="E25" s="76"/>
      <c r="F25" s="76"/>
      <c r="G25" s="76"/>
      <c r="H25" s="76"/>
    </row>
    <row r="26" ht="15.75" customHeight="1">
      <c r="A26" s="12" t="s">
        <v>37</v>
      </c>
    </row>
    <row r="27" spans="4:8" ht="21" customHeight="1">
      <c r="D27" s="5" t="s">
        <v>11</v>
      </c>
      <c r="F27" s="5"/>
      <c r="G27" s="5" t="s">
        <v>13</v>
      </c>
      <c r="H27" s="5" t="s">
        <v>17</v>
      </c>
    </row>
    <row r="28" spans="1:8" ht="21.75" customHeight="1" thickBot="1">
      <c r="A28" s="1" t="s">
        <v>22</v>
      </c>
      <c r="C28" s="83"/>
      <c r="D28" s="83"/>
      <c r="E28" s="83"/>
      <c r="F28" s="2" t="s">
        <v>14</v>
      </c>
      <c r="G28" s="26"/>
      <c r="H28" s="18">
        <f>IF(G28="","",ROUNDUP(2000/G28,0))</f>
      </c>
    </row>
    <row r="29" spans="1:8" ht="21.75" customHeight="1" thickBot="1">
      <c r="A29" s="1" t="s">
        <v>23</v>
      </c>
      <c r="C29" s="84"/>
      <c r="D29" s="84"/>
      <c r="E29" s="84"/>
      <c r="F29" s="2" t="s">
        <v>14</v>
      </c>
      <c r="G29" s="26"/>
      <c r="H29" s="18">
        <f>IF(G29="","",ROUNDUP(2000/G29,0))</f>
      </c>
    </row>
    <row r="30" spans="1:8" ht="21.75" customHeight="1" thickBot="1">
      <c r="A30" s="1" t="s">
        <v>24</v>
      </c>
      <c r="C30" s="84"/>
      <c r="D30" s="84"/>
      <c r="E30" s="84"/>
      <c r="F30" s="2" t="s">
        <v>14</v>
      </c>
      <c r="G30" s="26"/>
      <c r="H30" s="18">
        <f>IF(G30="","",ROUNDUP(2000/G30,0))</f>
      </c>
    </row>
    <row r="31" spans="1:8" ht="21.75" customHeight="1" thickBot="1">
      <c r="A31" s="1" t="s">
        <v>25</v>
      </c>
      <c r="C31" s="84"/>
      <c r="D31" s="84"/>
      <c r="E31" s="84"/>
      <c r="F31" s="2" t="s">
        <v>14</v>
      </c>
      <c r="G31" s="26"/>
      <c r="H31" s="18">
        <f>IF(G31="","",ROUNDUP(2000/G31,0))</f>
      </c>
    </row>
    <row r="32" ht="9" customHeight="1">
      <c r="H32" s="19"/>
    </row>
    <row r="33" spans="1:8" ht="21.75" customHeight="1" thickBot="1">
      <c r="A33" s="13"/>
      <c r="F33" s="2" t="s">
        <v>16</v>
      </c>
      <c r="H33" s="14">
        <f>IF(SUM(H28:H31)&gt;0,SUM(H28:H31),"")</f>
      </c>
    </row>
    <row r="34" spans="1:8" ht="21.75" customHeight="1" thickBot="1">
      <c r="A34" s="13"/>
      <c r="C34" s="2" t="s">
        <v>15</v>
      </c>
      <c r="H34" s="15">
        <f>IF(SUM(H28:H31)&gt;0,ROUNDDOWN(8000/H33,3),"")</f>
      </c>
    </row>
    <row r="35" ht="7.5" customHeight="1" thickTop="1">
      <c r="H35" s="16"/>
    </row>
    <row r="36" ht="16.5" customHeight="1">
      <c r="A36" s="56" t="s">
        <v>81</v>
      </c>
    </row>
    <row r="37" ht="16.5" customHeight="1">
      <c r="A37" s="56" t="s">
        <v>82</v>
      </c>
    </row>
    <row r="38" ht="16.5" customHeight="1">
      <c r="A38" s="56" t="s">
        <v>79</v>
      </c>
    </row>
    <row r="39" ht="16.5" customHeight="1">
      <c r="A39" s="56" t="s">
        <v>83</v>
      </c>
    </row>
    <row r="41" spans="1:8" ht="13.5" thickBot="1">
      <c r="A41" s="73"/>
      <c r="B41" s="73"/>
      <c r="C41" s="73"/>
      <c r="D41" s="73"/>
      <c r="E41" s="73"/>
      <c r="F41" s="2" t="s">
        <v>12</v>
      </c>
      <c r="G41" s="77">
        <f ca="1">TODAY()</f>
        <v>42531</v>
      </c>
      <c r="H41" s="73"/>
    </row>
    <row r="42" spans="1:5" ht="12.75">
      <c r="A42" s="72" t="str">
        <f>CONCATENATE("Unterschrift des Vereins / ",Allgemein!C24)</f>
        <v>Unterschrift des Vereins / </v>
      </c>
      <c r="B42" s="72"/>
      <c r="C42" s="72"/>
      <c r="D42" s="72"/>
      <c r="E42" s="72"/>
    </row>
  </sheetData>
  <sheetProtection password="CBC3" sheet="1" selectLockedCells="1"/>
  <mergeCells count="23">
    <mergeCell ref="D7:F7"/>
    <mergeCell ref="C18:H18"/>
    <mergeCell ref="C19:H19"/>
    <mergeCell ref="A41:E41"/>
    <mergeCell ref="C28:E28"/>
    <mergeCell ref="C29:E29"/>
    <mergeCell ref="C4:E4"/>
    <mergeCell ref="C13:H13"/>
    <mergeCell ref="G41:H41"/>
    <mergeCell ref="C31:E31"/>
    <mergeCell ref="C30:E30"/>
    <mergeCell ref="C24:H24"/>
    <mergeCell ref="C25:H25"/>
    <mergeCell ref="C17:E17"/>
    <mergeCell ref="C14:F14"/>
    <mergeCell ref="C15:H15"/>
    <mergeCell ref="A42:E42"/>
    <mergeCell ref="C16:H16"/>
    <mergeCell ref="C20:E20"/>
    <mergeCell ref="F22:H22"/>
    <mergeCell ref="F23:H23"/>
    <mergeCell ref="G17:H17"/>
    <mergeCell ref="G20:H20"/>
  </mergeCells>
  <dataValidations count="4">
    <dataValidation type="list" showInputMessage="1" showErrorMessage="1" sqref="F22:H22">
      <formula1>"Freitag, Samstag, Sonntag, Freitag und Samstag, Samstag und Sonntag, Freitag und Sonntag, nur Samstag, nur Freitag, nur Sonntag"</formula1>
    </dataValidation>
    <dataValidation type="list" allowBlank="1" showInputMessage="1" showErrorMessage="1" sqref="F23:H23">
      <formula1>"15:00 oder 18:00 Uhr,nur 15:00 Uhr,nur 18:00 Uhr"</formula1>
    </dataValidation>
    <dataValidation type="date" allowBlank="1" showInputMessage="1" showErrorMessage="1" sqref="E21">
      <formula1>42248</formula1>
      <formula2>42536</formula2>
    </dataValidation>
    <dataValidation type="date" allowBlank="1" showInputMessage="1" showErrorMessage="1" sqref="G21">
      <formula1>42249</formula1>
      <formula2>42536</formula2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51265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14" sqref="H14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2.28125" style="5" customWidth="1"/>
    <col min="8" max="8" width="17.2812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7" t="s">
        <v>2</v>
      </c>
      <c r="D4" s="67"/>
      <c r="E4" s="67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78" t="s">
        <v>36</v>
      </c>
      <c r="E7" s="78"/>
      <c r="F7" s="78"/>
      <c r="G7" s="10" t="s">
        <v>5</v>
      </c>
      <c r="H7" s="9" t="str">
        <f>Allgemein!H7</f>
        <v>2016/2017</v>
      </c>
    </row>
    <row r="8" spans="1:8" ht="15.75" customHeight="1">
      <c r="A8" s="8" t="s">
        <v>6</v>
      </c>
      <c r="H8" s="11" t="str">
        <f>Allgemein!H8</f>
        <v>25.06.2016</v>
      </c>
    </row>
    <row r="9" ht="15.75" customHeight="1">
      <c r="A9" s="8" t="s">
        <v>7</v>
      </c>
    </row>
    <row r="10" ht="15.75" customHeight="1">
      <c r="A10" s="8" t="s">
        <v>8</v>
      </c>
    </row>
    <row r="11" ht="15.75" customHeight="1">
      <c r="A11" s="8" t="s">
        <v>9</v>
      </c>
    </row>
    <row r="12" ht="6" customHeight="1">
      <c r="A12" s="8"/>
    </row>
    <row r="13" spans="1:8" ht="21.75" customHeight="1" thickBot="1">
      <c r="A13" s="1" t="s">
        <v>10</v>
      </c>
      <c r="C13" s="79" t="str">
        <f>IF(Allgemein!C11="","Bitte auf Tabellenblatt 'Allgemein' eintragen",Allgemein!C11)</f>
        <v>Bitte auf Tabellenblatt 'Allgemein' eintragen</v>
      </c>
      <c r="D13" s="79"/>
      <c r="E13" s="79"/>
      <c r="F13" s="79"/>
      <c r="G13" s="79"/>
      <c r="H13" s="79"/>
    </row>
    <row r="14" spans="1:8" ht="21.75" customHeight="1" thickBot="1">
      <c r="A14" s="1" t="s">
        <v>18</v>
      </c>
      <c r="C14" s="80" t="str">
        <f>IF(Allgemein!C12="","s.o.",Allgemein!C12)</f>
        <v>s.o.</v>
      </c>
      <c r="D14" s="80"/>
      <c r="E14" s="80"/>
      <c r="F14" s="80"/>
      <c r="G14" s="23" t="s">
        <v>30</v>
      </c>
      <c r="H14" s="24" t="s">
        <v>48</v>
      </c>
    </row>
    <row r="15" spans="1:8" ht="21.75" customHeight="1" thickBot="1">
      <c r="A15" s="1" t="s">
        <v>19</v>
      </c>
      <c r="C15" s="79" t="str">
        <f>IF(Allgemein!C13="","s.o.",Allgemein!C13)</f>
        <v>s.o.</v>
      </c>
      <c r="D15" s="79"/>
      <c r="E15" s="79"/>
      <c r="F15" s="79"/>
      <c r="G15" s="79"/>
      <c r="H15" s="79"/>
    </row>
    <row r="16" spans="1:8" ht="21.75" customHeight="1" thickBot="1">
      <c r="A16" s="1"/>
      <c r="C16" s="79" t="str">
        <f>IF(Allgemein!C14="","s.o.",Allgemein!C14)</f>
        <v>s.o.</v>
      </c>
      <c r="D16" s="79"/>
      <c r="E16" s="79"/>
      <c r="F16" s="79"/>
      <c r="G16" s="79"/>
      <c r="H16" s="79"/>
    </row>
    <row r="17" spans="1:8" ht="21.75" customHeight="1" thickBot="1">
      <c r="A17" s="1" t="s">
        <v>20</v>
      </c>
      <c r="C17" s="81" t="str">
        <f>IF(Allgemein!C12="","s.o.",IF(Allgemein!C15="","",Allgemein!C15))</f>
        <v>s.o.</v>
      </c>
      <c r="D17" s="82"/>
      <c r="E17" s="82"/>
      <c r="F17" s="3" t="s">
        <v>21</v>
      </c>
      <c r="G17" s="82" t="str">
        <f>IF(Allgemein!C12="","s.o.",IF(Allgemein!G15="","",Allgemein!G15))</f>
        <v>s.o.</v>
      </c>
      <c r="H17" s="82"/>
    </row>
    <row r="18" spans="1:8" ht="9.75" customHeight="1">
      <c r="A18" s="1"/>
      <c r="C18" s="75"/>
      <c r="D18" s="75"/>
      <c r="E18" s="75"/>
      <c r="F18" s="75"/>
      <c r="G18" s="75"/>
      <c r="H18" s="75"/>
    </row>
    <row r="19" spans="1:8" ht="21.75" customHeight="1" thickBot="1">
      <c r="A19" s="1" t="s">
        <v>38</v>
      </c>
      <c r="C19" s="76"/>
      <c r="D19" s="76"/>
      <c r="E19" s="76"/>
      <c r="F19" s="76"/>
      <c r="G19" s="76"/>
      <c r="H19" s="76"/>
    </row>
    <row r="20" spans="1:8" ht="21.75" customHeight="1" thickBot="1">
      <c r="A20" s="1" t="s">
        <v>20</v>
      </c>
      <c r="C20" s="73"/>
      <c r="D20" s="73"/>
      <c r="E20" s="73"/>
      <c r="F20" s="3" t="s">
        <v>34</v>
      </c>
      <c r="G20" s="73"/>
      <c r="H20" s="73"/>
    </row>
    <row r="21" spans="1:8" ht="21.75" customHeight="1" thickBot="1">
      <c r="A21" s="1" t="s">
        <v>27</v>
      </c>
      <c r="C21" s="22"/>
      <c r="D21" s="22"/>
      <c r="E21" s="25"/>
      <c r="F21" s="29" t="s">
        <v>28</v>
      </c>
      <c r="G21" s="25"/>
      <c r="H21" s="22" t="s">
        <v>29</v>
      </c>
    </row>
    <row r="22" spans="1:8" ht="21.75" customHeight="1" thickBot="1">
      <c r="A22" s="1" t="s">
        <v>39</v>
      </c>
      <c r="C22" s="29"/>
      <c r="D22" s="29"/>
      <c r="E22" s="35"/>
      <c r="F22" s="73" t="s">
        <v>40</v>
      </c>
      <c r="G22" s="73"/>
      <c r="H22" s="73"/>
    </row>
    <row r="23" spans="1:8" ht="21.75" customHeight="1" thickBot="1">
      <c r="A23" s="1" t="s">
        <v>41</v>
      </c>
      <c r="C23" s="29"/>
      <c r="D23" s="29"/>
      <c r="E23" s="35"/>
      <c r="F23" s="73" t="s">
        <v>42</v>
      </c>
      <c r="G23" s="73"/>
      <c r="H23" s="73"/>
    </row>
    <row r="24" spans="1:8" ht="21.75" customHeight="1" thickBot="1">
      <c r="A24" s="1" t="s">
        <v>76</v>
      </c>
      <c r="C24" s="76"/>
      <c r="D24" s="76"/>
      <c r="E24" s="76"/>
      <c r="F24" s="76"/>
      <c r="G24" s="76"/>
      <c r="H24" s="76"/>
    </row>
    <row r="25" spans="1:8" ht="21.75" customHeight="1" thickBot="1">
      <c r="A25" s="1"/>
      <c r="C25" s="76"/>
      <c r="D25" s="76"/>
      <c r="E25" s="76"/>
      <c r="F25" s="76"/>
      <c r="G25" s="76"/>
      <c r="H25" s="76"/>
    </row>
    <row r="26" ht="17.25" customHeight="1">
      <c r="A26" s="12" t="s">
        <v>37</v>
      </c>
    </row>
    <row r="27" spans="4:8" ht="21" customHeight="1">
      <c r="D27" s="5" t="s">
        <v>11</v>
      </c>
      <c r="F27" s="5"/>
      <c r="G27" s="5" t="s">
        <v>13</v>
      </c>
      <c r="H27" s="5" t="s">
        <v>17</v>
      </c>
    </row>
    <row r="28" spans="1:8" ht="21.75" customHeight="1" thickBot="1">
      <c r="A28" s="1" t="s">
        <v>22</v>
      </c>
      <c r="C28" s="83"/>
      <c r="D28" s="83"/>
      <c r="E28" s="83"/>
      <c r="F28" s="2" t="s">
        <v>14</v>
      </c>
      <c r="G28" s="26"/>
      <c r="H28" s="18">
        <f>IF(G28="","",ROUNDUP(2000/G28,0))</f>
      </c>
    </row>
    <row r="29" spans="1:8" ht="21.75" customHeight="1" thickBot="1">
      <c r="A29" s="1" t="s">
        <v>23</v>
      </c>
      <c r="C29" s="84"/>
      <c r="D29" s="84"/>
      <c r="E29" s="84"/>
      <c r="F29" s="2" t="s">
        <v>14</v>
      </c>
      <c r="G29" s="26"/>
      <c r="H29" s="18">
        <f>IF(G29="","",ROUNDUP(2000/G29,0))</f>
      </c>
    </row>
    <row r="30" spans="1:8" ht="21.75" customHeight="1" thickBot="1">
      <c r="A30" s="1" t="s">
        <v>24</v>
      </c>
      <c r="C30" s="84"/>
      <c r="D30" s="84"/>
      <c r="E30" s="84"/>
      <c r="F30" s="2" t="s">
        <v>14</v>
      </c>
      <c r="G30" s="26"/>
      <c r="H30" s="18">
        <f>IF(G30="","",ROUNDUP(2000/G30,0))</f>
      </c>
    </row>
    <row r="31" spans="1:8" ht="21.75" customHeight="1" thickBot="1">
      <c r="A31" s="1" t="s">
        <v>25</v>
      </c>
      <c r="C31" s="84"/>
      <c r="D31" s="84"/>
      <c r="E31" s="84"/>
      <c r="F31" s="2" t="s">
        <v>14</v>
      </c>
      <c r="G31" s="26"/>
      <c r="H31" s="18">
        <f>IF(G31="","",ROUNDUP(2000/G31,0))</f>
      </c>
    </row>
    <row r="32" ht="7.5" customHeight="1">
      <c r="H32" s="19"/>
    </row>
    <row r="33" spans="1:8" ht="21.75" customHeight="1" thickBot="1">
      <c r="A33" s="13"/>
      <c r="F33" s="2" t="s">
        <v>16</v>
      </c>
      <c r="H33" s="14">
        <f>IF(SUM(H28:H31)&gt;0,SUM(H28:H31),"")</f>
      </c>
    </row>
    <row r="34" spans="1:8" ht="21.75" customHeight="1" thickBot="1">
      <c r="A34" s="13"/>
      <c r="C34" s="2" t="s">
        <v>15</v>
      </c>
      <c r="H34" s="15">
        <f>IF(SUM(H28:H31)&gt;0,ROUNDDOWN(8000/H33,3),"")</f>
      </c>
    </row>
    <row r="35" ht="7.5" customHeight="1" thickTop="1">
      <c r="H35" s="16"/>
    </row>
    <row r="36" ht="16.5" customHeight="1">
      <c r="A36" s="56" t="s">
        <v>81</v>
      </c>
    </row>
    <row r="37" ht="16.5" customHeight="1">
      <c r="A37" s="56" t="s">
        <v>82</v>
      </c>
    </row>
    <row r="38" ht="16.5" customHeight="1">
      <c r="A38" s="56" t="s">
        <v>79</v>
      </c>
    </row>
    <row r="39" ht="16.5" customHeight="1">
      <c r="A39" s="56" t="s">
        <v>83</v>
      </c>
    </row>
    <row r="41" spans="1:8" ht="13.5" thickBot="1">
      <c r="A41" s="73"/>
      <c r="B41" s="73"/>
      <c r="C41" s="73"/>
      <c r="D41" s="73"/>
      <c r="E41" s="73"/>
      <c r="F41" s="2" t="s">
        <v>12</v>
      </c>
      <c r="G41" s="77">
        <f ca="1">TODAY()</f>
        <v>42531</v>
      </c>
      <c r="H41" s="73"/>
    </row>
    <row r="42" spans="1:5" ht="12.75">
      <c r="A42" s="72" t="str">
        <f>CONCATENATE("Unterschrift des Vereins / ",Allgemein!C24)</f>
        <v>Unterschrift des Vereins / </v>
      </c>
      <c r="B42" s="72"/>
      <c r="C42" s="72"/>
      <c r="D42" s="72"/>
      <c r="E42" s="72"/>
    </row>
  </sheetData>
  <sheetProtection password="CBC3" sheet="1" selectLockedCells="1"/>
  <mergeCells count="23">
    <mergeCell ref="C30:E30"/>
    <mergeCell ref="C31:E31"/>
    <mergeCell ref="A41:E41"/>
    <mergeCell ref="G41:H41"/>
    <mergeCell ref="A42:E42"/>
    <mergeCell ref="F22:H22"/>
    <mergeCell ref="F23:H23"/>
    <mergeCell ref="C24:H24"/>
    <mergeCell ref="C25:H25"/>
    <mergeCell ref="C28:E28"/>
    <mergeCell ref="C29:E29"/>
    <mergeCell ref="C17:E17"/>
    <mergeCell ref="G17:H17"/>
    <mergeCell ref="C18:H18"/>
    <mergeCell ref="C19:H19"/>
    <mergeCell ref="C20:E20"/>
    <mergeCell ref="G20:H20"/>
    <mergeCell ref="C4:E4"/>
    <mergeCell ref="D7:F7"/>
    <mergeCell ref="C13:H13"/>
    <mergeCell ref="C14:F14"/>
    <mergeCell ref="C15:H15"/>
    <mergeCell ref="C16:H16"/>
  </mergeCells>
  <dataValidations count="4">
    <dataValidation type="date" allowBlank="1" showInputMessage="1" showErrorMessage="1" sqref="G21">
      <formula1>42249</formula1>
      <formula2>42536</formula2>
    </dataValidation>
    <dataValidation type="date" allowBlank="1" showInputMessage="1" showErrorMessage="1" sqref="E21">
      <formula1>42248</formula1>
      <formula2>42536</formula2>
    </dataValidation>
    <dataValidation type="list" allowBlank="1" showInputMessage="1" showErrorMessage="1" sqref="F23:H23">
      <formula1>"15:00 oder 18:00 Uhr,nur 15:00 Uhr,nur 18:00 Uhr"</formula1>
    </dataValidation>
    <dataValidation type="list" showInputMessage="1" showErrorMessage="1" sqref="F22:H22">
      <formula1>"Freitag, Samstag, Sonntag, Freitag und Samstag, Samstag und Sonntag, Freitag und Sonntag, nur Samstag, nur Freitag, nur Sonntag"</formula1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752859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9" sqref="C19:H19"/>
    </sheetView>
  </sheetViews>
  <sheetFormatPr defaultColWidth="11.28125" defaultRowHeight="12.75"/>
  <cols>
    <col min="1" max="1" width="11.28125" style="2" customWidth="1"/>
    <col min="2" max="2" width="12.7109375" style="2" customWidth="1"/>
    <col min="3" max="3" width="10.7109375" style="2" customWidth="1"/>
    <col min="4" max="4" width="11.28125" style="5" customWidth="1"/>
    <col min="5" max="5" width="11.28125" style="2" customWidth="1"/>
    <col min="6" max="6" width="11.8515625" style="2" customWidth="1"/>
    <col min="7" max="7" width="12.28125" style="5" customWidth="1"/>
    <col min="8" max="8" width="17.28125" style="5" customWidth="1"/>
    <col min="9" max="16384" width="11.28125" style="2" customWidth="1"/>
  </cols>
  <sheetData>
    <row r="1" ht="26.25">
      <c r="D1" s="4" t="s">
        <v>1</v>
      </c>
    </row>
    <row r="2" spans="4:6" ht="12.75">
      <c r="D2" s="6" t="s">
        <v>0</v>
      </c>
      <c r="F2" s="7"/>
    </row>
    <row r="3" ht="12.75"/>
    <row r="4" spans="3:5" ht="14.25" thickBot="1">
      <c r="C4" s="67" t="s">
        <v>2</v>
      </c>
      <c r="D4" s="67"/>
      <c r="E4" s="67"/>
    </row>
    <row r="5" ht="29.25" customHeight="1" thickTop="1"/>
    <row r="6" ht="15.75" customHeight="1">
      <c r="A6" s="8" t="s">
        <v>3</v>
      </c>
    </row>
    <row r="7" spans="1:8" ht="15.75" customHeight="1">
      <c r="A7" s="8" t="s">
        <v>4</v>
      </c>
      <c r="D7" s="78" t="s">
        <v>36</v>
      </c>
      <c r="E7" s="78"/>
      <c r="F7" s="78"/>
      <c r="G7" s="10" t="s">
        <v>5</v>
      </c>
      <c r="H7" s="9" t="str">
        <f>Allgemein!H7</f>
        <v>2016/2017</v>
      </c>
    </row>
    <row r="8" spans="1:8" ht="15.75" customHeight="1">
      <c r="A8" s="8" t="s">
        <v>6</v>
      </c>
      <c r="H8" s="11" t="str">
        <f>Allgemein!H8</f>
        <v>25.06.2016</v>
      </c>
    </row>
    <row r="9" ht="15.75" customHeight="1">
      <c r="A9" s="8" t="s">
        <v>7</v>
      </c>
    </row>
    <row r="10" ht="15.75" customHeight="1">
      <c r="A10" s="8" t="s">
        <v>8</v>
      </c>
    </row>
    <row r="11" ht="15.75" customHeight="1">
      <c r="A11" s="8" t="s">
        <v>9</v>
      </c>
    </row>
    <row r="12" ht="6" customHeight="1">
      <c r="A12" s="8"/>
    </row>
    <row r="13" spans="1:8" ht="21.75" customHeight="1" thickBot="1">
      <c r="A13" s="1" t="s">
        <v>10</v>
      </c>
      <c r="C13" s="79" t="str">
        <f>IF(Allgemein!C11="","Bitte auf Tabellenblatt 'Allgemein' eintragen",Allgemein!C11)</f>
        <v>Bitte auf Tabellenblatt 'Allgemein' eintragen</v>
      </c>
      <c r="D13" s="79"/>
      <c r="E13" s="79"/>
      <c r="F13" s="79"/>
      <c r="G13" s="79"/>
      <c r="H13" s="79"/>
    </row>
    <row r="14" spans="1:8" ht="21.75" customHeight="1" thickBot="1">
      <c r="A14" s="1" t="s">
        <v>18</v>
      </c>
      <c r="C14" s="80" t="str">
        <f>IF(Allgemein!C12="","s.o.",Allgemein!C12)</f>
        <v>s.o.</v>
      </c>
      <c r="D14" s="80"/>
      <c r="E14" s="80"/>
      <c r="F14" s="80"/>
      <c r="G14" s="23" t="s">
        <v>30</v>
      </c>
      <c r="H14" s="24" t="s">
        <v>49</v>
      </c>
    </row>
    <row r="15" spans="1:8" ht="21.75" customHeight="1" thickBot="1">
      <c r="A15" s="1" t="s">
        <v>19</v>
      </c>
      <c r="C15" s="79" t="str">
        <f>IF(Allgemein!C13="","s.o.",Allgemein!C13)</f>
        <v>s.o.</v>
      </c>
      <c r="D15" s="79"/>
      <c r="E15" s="79"/>
      <c r="F15" s="79"/>
      <c r="G15" s="79"/>
      <c r="H15" s="79"/>
    </row>
    <row r="16" spans="1:8" ht="21.75" customHeight="1" thickBot="1">
      <c r="A16" s="1"/>
      <c r="C16" s="79" t="str">
        <f>IF(Allgemein!C14="","s.o.",Allgemein!C14)</f>
        <v>s.o.</v>
      </c>
      <c r="D16" s="79"/>
      <c r="E16" s="79"/>
      <c r="F16" s="79"/>
      <c r="G16" s="79"/>
      <c r="H16" s="79"/>
    </row>
    <row r="17" spans="1:8" ht="21.75" customHeight="1" thickBot="1">
      <c r="A17" s="1" t="s">
        <v>20</v>
      </c>
      <c r="C17" s="81" t="str">
        <f>IF(Allgemein!C12="","s.o.",IF(Allgemein!C15="","",Allgemein!C15))</f>
        <v>s.o.</v>
      </c>
      <c r="D17" s="82"/>
      <c r="E17" s="82"/>
      <c r="F17" s="3" t="s">
        <v>21</v>
      </c>
      <c r="G17" s="82" t="str">
        <f>IF(Allgemein!C12="","s.o.",IF(Allgemein!G15="","",Allgemein!G15))</f>
        <v>s.o.</v>
      </c>
      <c r="H17" s="82"/>
    </row>
    <row r="18" spans="1:8" ht="11.25" customHeight="1">
      <c r="A18" s="1"/>
      <c r="C18" s="75"/>
      <c r="D18" s="75"/>
      <c r="E18" s="75"/>
      <c r="F18" s="75"/>
      <c r="G18" s="75"/>
      <c r="H18" s="75"/>
    </row>
    <row r="19" spans="1:8" ht="21.75" customHeight="1" thickBot="1">
      <c r="A19" s="1" t="s">
        <v>38</v>
      </c>
      <c r="C19" s="76"/>
      <c r="D19" s="76"/>
      <c r="E19" s="76"/>
      <c r="F19" s="76"/>
      <c r="G19" s="76"/>
      <c r="H19" s="76"/>
    </row>
    <row r="20" spans="1:8" ht="21.75" customHeight="1" thickBot="1">
      <c r="A20" s="1" t="s">
        <v>20</v>
      </c>
      <c r="C20" s="73"/>
      <c r="D20" s="73"/>
      <c r="E20" s="73"/>
      <c r="F20" s="3" t="s">
        <v>34</v>
      </c>
      <c r="G20" s="73"/>
      <c r="H20" s="73"/>
    </row>
    <row r="21" spans="1:8" ht="21.75" customHeight="1" thickBot="1">
      <c r="A21" s="1" t="s">
        <v>27</v>
      </c>
      <c r="C21" s="22"/>
      <c r="D21" s="22"/>
      <c r="E21" s="25"/>
      <c r="F21" s="29" t="s">
        <v>28</v>
      </c>
      <c r="G21" s="25"/>
      <c r="H21" s="22" t="s">
        <v>29</v>
      </c>
    </row>
    <row r="22" spans="1:8" ht="21.75" customHeight="1" thickBot="1">
      <c r="A22" s="1" t="s">
        <v>39</v>
      </c>
      <c r="C22" s="29"/>
      <c r="D22" s="29"/>
      <c r="E22" s="35"/>
      <c r="F22" s="73" t="s">
        <v>40</v>
      </c>
      <c r="G22" s="73"/>
      <c r="H22" s="73"/>
    </row>
    <row r="23" spans="1:8" ht="21.75" customHeight="1" thickBot="1">
      <c r="A23" s="1" t="s">
        <v>41</v>
      </c>
      <c r="C23" s="29"/>
      <c r="D23" s="29"/>
      <c r="E23" s="35"/>
      <c r="F23" s="73" t="s">
        <v>42</v>
      </c>
      <c r="G23" s="73"/>
      <c r="H23" s="73"/>
    </row>
    <row r="24" spans="1:8" ht="21.75" customHeight="1" thickBot="1">
      <c r="A24" s="1" t="s">
        <v>76</v>
      </c>
      <c r="C24" s="76"/>
      <c r="D24" s="76"/>
      <c r="E24" s="76"/>
      <c r="F24" s="76"/>
      <c r="G24" s="76"/>
      <c r="H24" s="76"/>
    </row>
    <row r="25" spans="1:8" ht="21.75" customHeight="1" thickBot="1">
      <c r="A25" s="1"/>
      <c r="C25" s="76"/>
      <c r="D25" s="76"/>
      <c r="E25" s="76"/>
      <c r="F25" s="76"/>
      <c r="G25" s="76"/>
      <c r="H25" s="76"/>
    </row>
    <row r="26" ht="18" customHeight="1">
      <c r="A26" s="12" t="s">
        <v>37</v>
      </c>
    </row>
    <row r="27" spans="4:8" ht="21" customHeight="1">
      <c r="D27" s="5" t="s">
        <v>11</v>
      </c>
      <c r="F27" s="5"/>
      <c r="G27" s="5" t="s">
        <v>13</v>
      </c>
      <c r="H27" s="5" t="s">
        <v>17</v>
      </c>
    </row>
    <row r="28" spans="1:8" ht="21.75" customHeight="1" thickBot="1">
      <c r="A28" s="1" t="s">
        <v>22</v>
      </c>
      <c r="C28" s="83"/>
      <c r="D28" s="83"/>
      <c r="E28" s="83"/>
      <c r="F28" s="2" t="s">
        <v>14</v>
      </c>
      <c r="G28" s="26"/>
      <c r="H28" s="18">
        <f>IF(G28="","",ROUNDUP(2000/G28,0))</f>
      </c>
    </row>
    <row r="29" spans="1:8" ht="21.75" customHeight="1" thickBot="1">
      <c r="A29" s="1" t="s">
        <v>23</v>
      </c>
      <c r="C29" s="84"/>
      <c r="D29" s="84"/>
      <c r="E29" s="84"/>
      <c r="F29" s="2" t="s">
        <v>14</v>
      </c>
      <c r="G29" s="26"/>
      <c r="H29" s="18">
        <f>IF(G29="","",ROUNDUP(2000/G29,0))</f>
      </c>
    </row>
    <row r="30" spans="1:8" ht="21.75" customHeight="1" thickBot="1">
      <c r="A30" s="1" t="s">
        <v>24</v>
      </c>
      <c r="C30" s="84"/>
      <c r="D30" s="84"/>
      <c r="E30" s="84"/>
      <c r="F30" s="2" t="s">
        <v>14</v>
      </c>
      <c r="G30" s="26"/>
      <c r="H30" s="18">
        <f>IF(G30="","",ROUNDUP(2000/G30,0))</f>
      </c>
    </row>
    <row r="31" spans="1:8" ht="21.75" customHeight="1" thickBot="1">
      <c r="A31" s="1" t="s">
        <v>25</v>
      </c>
      <c r="C31" s="84"/>
      <c r="D31" s="84"/>
      <c r="E31" s="84"/>
      <c r="F31" s="2" t="s">
        <v>14</v>
      </c>
      <c r="G31" s="26"/>
      <c r="H31" s="18">
        <f>IF(G31="","",ROUNDUP(2000/G31,0))</f>
      </c>
    </row>
    <row r="32" ht="9" customHeight="1">
      <c r="H32" s="19"/>
    </row>
    <row r="33" spans="1:8" ht="21.75" customHeight="1" thickBot="1">
      <c r="A33" s="13"/>
      <c r="F33" s="2" t="s">
        <v>16</v>
      </c>
      <c r="H33" s="14">
        <f>IF(SUM(H28:H31)&gt;0,SUM(H28:H31),"")</f>
      </c>
    </row>
    <row r="34" spans="1:8" ht="21.75" customHeight="1" thickBot="1">
      <c r="A34" s="13"/>
      <c r="C34" s="2" t="s">
        <v>15</v>
      </c>
      <c r="H34" s="15">
        <f>IF(SUM(H28:H31)&gt;0,ROUNDDOWN(8000/H33,3),"")</f>
      </c>
    </row>
    <row r="35" ht="7.5" customHeight="1" thickTop="1">
      <c r="H35" s="16"/>
    </row>
    <row r="36" ht="16.5" customHeight="1">
      <c r="A36" s="56" t="s">
        <v>81</v>
      </c>
    </row>
    <row r="37" ht="16.5" customHeight="1">
      <c r="A37" s="56" t="s">
        <v>82</v>
      </c>
    </row>
    <row r="38" ht="16.5" customHeight="1">
      <c r="A38" s="56" t="s">
        <v>79</v>
      </c>
    </row>
    <row r="39" ht="16.5" customHeight="1">
      <c r="A39" s="56" t="s">
        <v>83</v>
      </c>
    </row>
    <row r="41" spans="1:8" ht="13.5" thickBot="1">
      <c r="A41" s="73"/>
      <c r="B41" s="73"/>
      <c r="C41" s="73"/>
      <c r="D41" s="73"/>
      <c r="E41" s="73"/>
      <c r="F41" s="2" t="s">
        <v>12</v>
      </c>
      <c r="G41" s="77">
        <f ca="1">TODAY()</f>
        <v>42531</v>
      </c>
      <c r="H41" s="73"/>
    </row>
    <row r="42" spans="1:5" ht="12.75">
      <c r="A42" s="72" t="str">
        <f>CONCATENATE("Unterschrift des Vereins / ",Allgemein!C24)</f>
        <v>Unterschrift des Vereins / </v>
      </c>
      <c r="B42" s="72"/>
      <c r="C42" s="72"/>
      <c r="D42" s="72"/>
      <c r="E42" s="72"/>
    </row>
  </sheetData>
  <sheetProtection password="CBC3" sheet="1" selectLockedCells="1"/>
  <mergeCells count="23">
    <mergeCell ref="C30:E30"/>
    <mergeCell ref="C31:E31"/>
    <mergeCell ref="A41:E41"/>
    <mergeCell ref="G41:H41"/>
    <mergeCell ref="A42:E42"/>
    <mergeCell ref="F22:H22"/>
    <mergeCell ref="F23:H23"/>
    <mergeCell ref="C24:H24"/>
    <mergeCell ref="C25:H25"/>
    <mergeCell ref="C28:E28"/>
    <mergeCell ref="C29:E29"/>
    <mergeCell ref="C17:E17"/>
    <mergeCell ref="G17:H17"/>
    <mergeCell ref="C18:H18"/>
    <mergeCell ref="C19:H19"/>
    <mergeCell ref="C20:E20"/>
    <mergeCell ref="G20:H20"/>
    <mergeCell ref="C4:E4"/>
    <mergeCell ref="D7:F7"/>
    <mergeCell ref="C13:H13"/>
    <mergeCell ref="C14:F14"/>
    <mergeCell ref="C15:H15"/>
    <mergeCell ref="C16:H16"/>
  </mergeCells>
  <dataValidations count="4">
    <dataValidation type="list" showInputMessage="1" showErrorMessage="1" sqref="F22:H22">
      <formula1>"Freitag, Samstag, Sonntag, Freitag und Samstag, Samstag und Sonntag, Freitag und Sonntag, nur Samstag, nur Freitag, nur Sonntag"</formula1>
    </dataValidation>
    <dataValidation type="list" allowBlank="1" showInputMessage="1" showErrorMessage="1" sqref="F23:H23">
      <formula1>"15:00 oder 18:00 Uhr,nur 15:00 Uhr,nur 18:00 Uhr"</formula1>
    </dataValidation>
    <dataValidation type="date" allowBlank="1" showInputMessage="1" showErrorMessage="1" sqref="E21">
      <formula1>42248</formula1>
      <formula2>42536</formula2>
    </dataValidation>
    <dataValidation type="date" allowBlank="1" showInputMessage="1" showErrorMessage="1" sqref="G21">
      <formula1>42249</formula1>
      <formula2>42536</formula2>
    </dataValidation>
  </dataValidations>
  <printOptions/>
  <pageMargins left="0.25" right="0.25" top="0.75" bottom="0.75" header="0.3" footer="0.3"/>
  <pageSetup horizontalDpi="1200" verticalDpi="1200" orientation="portrait" paperSize="9" scale="97" r:id="rId3"/>
  <legacyDrawing r:id="rId2"/>
  <oleObjects>
    <oleObject progId="CorelPHOTOPAINT.Image.13" shapeId="75292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Rechenzentrum RUB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rudolvcw</dc:creator>
  <cp:keywords/>
  <dc:description/>
  <cp:lastModifiedBy>rudolvcw</cp:lastModifiedBy>
  <cp:lastPrinted>2015-06-15T09:13:58Z</cp:lastPrinted>
  <dcterms:created xsi:type="dcterms:W3CDTF">2009-06-04T14:16:56Z</dcterms:created>
  <dcterms:modified xsi:type="dcterms:W3CDTF">2016-06-10T13:34:08Z</dcterms:modified>
  <cp:category/>
  <cp:version/>
  <cp:contentType/>
  <cp:contentStatus/>
</cp:coreProperties>
</file>